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53222"/>
  <bookViews>
    <workbookView xWindow="0" yWindow="0" windowWidth="0" windowHeight="0" activeTab="0"/>
  </bookViews>
  <sheets>
    <sheet name="Contoh Pengisian" sheetId="1" r:id="rId1"/>
    <sheet name="Isi Transkrip" sheetId="2" r:id="rId2"/>
    <sheet name="Cetak Transkrip" sheetId="3" r:id="rId3"/>
  </sheets>
  <definedNames>
    <definedName name="_xlnm.Print_Area" localSheetId="2">'Cetak Transkrip'!$A$1:$G$126</definedName>
  </definedNames>
</workbook>
</file>

<file path=xl/sharedStrings.xml><?xml version="1.0" encoding="utf-8"?>
<sst xmlns="http://schemas.openxmlformats.org/spreadsheetml/2006/main" uniqueCount="188" count="188">
  <si>
    <t>ISI DATA TRANSKRIP</t>
  </si>
  <si>
    <r>
      <t xml:space="preserve">Nomor </t>
    </r>
    <r>
      <rPr>
        <b/>
        <i/>
        <sz val="11"/>
        <color rgb="FF000000"/>
        <rFont val="Arial"/>
      </rPr>
      <t>(Number)</t>
    </r>
    <r>
      <rPr>
        <b/>
        <sz val="11"/>
        <color rgb="FF000000"/>
        <rFont val="Arial"/>
      </rPr>
      <t xml:space="preserve"> </t>
    </r>
  </si>
  <si>
    <t>: -</t>
  </si>
  <si>
    <t xml:space="preserve">Tanggal Lulus            </t>
  </si>
  <si>
    <t>: 29 Agustus 2018</t>
  </si>
  <si>
    <t>N a m a</t>
  </si>
  <si>
    <t>: Agung Pratomo</t>
  </si>
  <si>
    <t>(Date of Completion)</t>
  </si>
  <si>
    <r>
      <t>: 29</t>
    </r>
    <r>
      <rPr>
        <i/>
        <vertAlign val="superscript"/>
        <sz val="11"/>
        <color rgb="FF000000"/>
        <rFont val="Arial"/>
      </rPr>
      <t>th</t>
    </r>
    <r>
      <rPr>
        <i/>
        <sz val="11"/>
        <color rgb="FF000000"/>
        <rFont val="Arial"/>
      </rPr>
      <t xml:space="preserve"> August 2018</t>
    </r>
  </si>
  <si>
    <t>Nomor Induk Mhs</t>
  </si>
  <si>
    <t>: 142120117</t>
  </si>
  <si>
    <t>Tempat, Tanggal Lahir</t>
  </si>
  <si>
    <t>: Purworejo, 24 Nopember 1996</t>
  </si>
  <si>
    <t>(Place &amp; Date of birth)</t>
  </si>
  <si>
    <r>
      <t>: Purworejo, 24</t>
    </r>
    <r>
      <rPr>
        <i/>
        <vertAlign val="superscript"/>
        <sz val="11"/>
        <color rgb="FF000000"/>
        <rFont val="Arial"/>
      </rPr>
      <t>th</t>
    </r>
    <r>
      <rPr>
        <i/>
        <sz val="11"/>
        <color rgb="FF000000"/>
        <rFont val="Arial"/>
      </rPr>
      <t xml:space="preserve"> November  1996</t>
    </r>
  </si>
  <si>
    <t>P I N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</si>
  <si>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</si>
  <si>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</si>
  <si>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</si>
  <si>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</si>
  <si>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</si>
  <si>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</si>
  <si>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</si>
  <si>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</si>
  <si>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</si>
  <si>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</si>
  <si>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</si>
  <si>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</si>
  <si>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</si>
  <si>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</si>
  <si>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t xml:space="preserve">Al Islam dan Kemuhammadiyahan I </t>
    </r>
    <r>
      <rPr>
        <i/>
        <sz val="12"/>
        <color rgb="FF000000"/>
        <rFont val="Arial"/>
      </rPr>
      <t>(Islam and Muhammadiyah Teaching I)</t>
    </r>
  </si>
  <si>
    <t>A-</t>
  </si>
  <si>
    <r>
      <t xml:space="preserve">Pancasila </t>
    </r>
    <r>
      <rPr>
        <i/>
        <sz val="12"/>
        <color rgb="FF000000"/>
        <rFont val="Arial"/>
      </rPr>
      <t>(Pancasila )</t>
    </r>
  </si>
  <si>
    <t>B</t>
  </si>
  <si>
    <r>
      <t xml:space="preserve">Filsafat ilmu (Phylosophy of </t>
    </r>
    <r>
      <rPr>
        <i/>
        <sz val="12"/>
        <color rgb="FF000000"/>
        <rFont val="Arial"/>
      </rPr>
      <t xml:space="preserve">science </t>
    </r>
    <r>
      <rPr>
        <sz val="12"/>
        <color rgb="FF000000"/>
        <rFont val="Arial"/>
      </rPr>
      <t>)</t>
    </r>
  </si>
  <si>
    <r>
      <t>Pengantar ilmu pendidikan (</t>
    </r>
    <r>
      <rPr>
        <i/>
        <sz val="12"/>
        <color rgb="FF000000"/>
        <rFont val="Arial"/>
      </rPr>
      <t>Introduction to education science</t>
    </r>
    <r>
      <rPr>
        <sz val="12"/>
        <color rgb="FF000000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</si>
  <si>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</si>
  <si>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</si>
  <si>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</si>
  <si>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</si>
  <si>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</si>
  <si>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</si>
  <si>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</si>
  <si>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</si>
  <si>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</si>
  <si>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</si>
  <si>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</si>
  <si>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</si>
  <si>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t xml:space="preserve">Al Islam dan Kemuhammadiyahan II </t>
    </r>
    <r>
      <rPr>
        <i/>
        <sz val="12"/>
        <color rgb="FF000000"/>
        <rFont val="Arial"/>
      </rPr>
      <t>(Islam and Muhammadiyah Teaching II)</t>
    </r>
  </si>
  <si>
    <r>
      <t>Pendidikan kewarganegaraan (</t>
    </r>
    <r>
      <rPr>
        <i/>
        <sz val="12"/>
        <color rgb="FF000000"/>
        <rFont val="Arial"/>
      </rPr>
      <t>Civics education</t>
    </r>
    <r>
      <rPr>
        <sz val="12"/>
        <color rgb="FF000000"/>
        <rFont val="Arial"/>
      </rPr>
      <t>)</t>
    </r>
  </si>
  <si>
    <r>
      <t>Perkembangan peserta didik (</t>
    </r>
    <r>
      <rPr>
        <i/>
        <sz val="12"/>
        <color rgb="FF000000"/>
        <rFont val="Arial"/>
      </rPr>
      <t>Learners development</t>
    </r>
    <r>
      <rPr>
        <sz val="12"/>
        <color rgb="FF000000"/>
        <rFont val="Arial"/>
      </rPr>
      <t>)</t>
    </r>
  </si>
  <si>
    <r>
      <t>Psikologi pendidikan (</t>
    </r>
    <r>
      <rPr>
        <i/>
        <sz val="12"/>
        <color rgb="FF000000"/>
        <rFont val="Arial"/>
      </rPr>
      <t>Educational psychology</t>
    </r>
    <r>
      <rPr>
        <sz val="12"/>
        <color rgb="FF000000"/>
        <rFont val="Arial"/>
      </rPr>
      <t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</si>
  <si>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</si>
  <si>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</si>
  <si>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</si>
  <si>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</si>
  <si>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</si>
  <si>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</si>
  <si>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</si>
  <si>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</si>
  <si>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t xml:space="preserve">Al Islam dan Kemuhammadiyahan III </t>
    </r>
    <r>
      <rPr>
        <i/>
        <sz val="11"/>
        <color rgb="FF000000"/>
        <rFont val="Arial"/>
      </rPr>
      <t>(Islam and Muhammadiyah Teaching III)</t>
    </r>
  </si>
  <si>
    <r>
      <t>Bahasa Indonesia (</t>
    </r>
    <r>
      <rPr>
        <i/>
        <sz val="12"/>
        <color rgb="FF000000"/>
        <rFont val="Arial"/>
      </rPr>
      <t>Indonesian Language</t>
    </r>
    <r>
      <rPr>
        <sz val="12"/>
        <color rgb="FF000000"/>
        <rFont val="Arial"/>
      </rPr>
      <t>)</t>
    </r>
  </si>
  <si>
    <r>
      <t>Manajemen sekolah (</t>
    </r>
    <r>
      <rPr>
        <i/>
        <sz val="12"/>
        <color rgb="FF000000"/>
        <rFont val="Arial"/>
      </rPr>
      <t>School management</t>
    </r>
    <r>
      <rPr>
        <sz val="12"/>
        <color rgb="FF000000"/>
        <rFont val="Arial"/>
      </rPr>
      <t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</si>
  <si>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</si>
  <si>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</si>
  <si>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</si>
  <si>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</si>
  <si>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</si>
  <si>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</si>
  <si>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</si>
  <si>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</si>
  <si>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</si>
  <si>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</si>
  <si>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t xml:space="preserve">Al Islam dan Kemuhammadiyahan IV </t>
    </r>
    <r>
      <rPr>
        <i/>
        <sz val="12"/>
        <color rgb="FF000000"/>
        <rFont val="Arial"/>
      </rPr>
      <t>(Islam and Muhammadiyah Teaching IV)</t>
    </r>
  </si>
  <si>
    <r>
      <t>Strategi pembelajaran (</t>
    </r>
    <r>
      <rPr>
        <i/>
        <sz val="12"/>
        <color rgb="FF000000"/>
        <rFont val="Arial"/>
      </rPr>
      <t>Learning strategy</t>
    </r>
    <r>
      <rPr>
        <sz val="12"/>
        <color rgb="FF000000"/>
        <rFont val="Arial"/>
      </rPr>
      <t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</si>
  <si>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</si>
  <si>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</si>
  <si>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</si>
  <si>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</si>
  <si>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</si>
  <si>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</si>
  <si>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</si>
  <si>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</si>
  <si>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</si>
  <si>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</si>
  <si>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t xml:space="preserve">Al Islam dan Kemuhammadiyahan V </t>
    </r>
    <r>
      <rPr>
        <i/>
        <sz val="12"/>
        <color rgb="FF000000"/>
        <rFont val="Arial"/>
      </rPr>
      <t>(Islam and Muhammadiyah Teaching V)</t>
    </r>
  </si>
  <si>
    <r>
      <t xml:space="preserve">Perencanaan pembelajaran </t>
    </r>
    <r>
      <rPr>
        <i/>
        <sz val="12"/>
        <color rgb="FF000000"/>
        <rFont val="Arial"/>
      </rPr>
      <t>(Planning for learning)</t>
    </r>
  </si>
  <si>
    <r>
      <t xml:space="preserve">Penilaian hasil belajar </t>
    </r>
    <r>
      <rPr>
        <i/>
        <sz val="12"/>
        <color rgb="FF000000"/>
        <rFont val="Arial"/>
      </rPr>
      <t>(Learning assessment)</t>
    </r>
  </si>
  <si>
    <r>
      <t xml:space="preserve">Metodologi penelitian pendidikan </t>
    </r>
    <r>
      <rPr>
        <i/>
        <sz val="12"/>
        <color rgb="FF000000"/>
        <rFont val="Arial"/>
      </rPr>
      <t>(Methodology of Educational Research)</t>
    </r>
  </si>
  <si>
    <r>
      <t xml:space="preserve">Magang 1 </t>
    </r>
    <r>
      <rPr>
        <i/>
        <sz val="12"/>
        <color rgb="FF000000"/>
        <rFont val="Arial"/>
      </rPr>
      <t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</si>
  <si>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</si>
  <si>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</si>
  <si>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</si>
  <si>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</si>
  <si>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</si>
  <si>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</si>
  <si>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</si>
  <si>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</si>
  <si>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</si>
  <si>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t xml:space="preserve">Al Islam dan Kemuhammadiyahan VI </t>
    </r>
    <r>
      <rPr>
        <i/>
        <sz val="11"/>
        <color rgb="FF000000"/>
        <rFont val="Arial"/>
      </rPr>
      <t>(Islam and Muhammadiyah Teaching VI)</t>
    </r>
  </si>
  <si>
    <r>
      <t xml:space="preserve">Statistik </t>
    </r>
    <r>
      <rPr>
        <i/>
        <sz val="12"/>
        <color rgb="FF000000"/>
        <rFont val="Arial"/>
      </rPr>
      <t>(Statistics)</t>
    </r>
  </si>
  <si>
    <t xml:space="preserve">Micro Teaching </t>
  </si>
  <si>
    <r>
      <t xml:space="preserve">Magang 2 </t>
    </r>
    <r>
      <rPr>
        <i/>
        <sz val="12"/>
        <color rgb="FF000000"/>
        <rFont val="Arial"/>
      </rPr>
      <t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</si>
  <si>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</si>
  <si>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</si>
  <si>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</si>
  <si>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</si>
  <si>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</si>
  <si>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</si>
  <si>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</si>
  <si>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t xml:space="preserve">Al Islam dan Kemuhammadiyahan VII </t>
    </r>
    <r>
      <rPr>
        <i/>
        <sz val="11"/>
        <color rgb="FF000000"/>
        <rFont val="Arial"/>
      </rPr>
      <t>(Islam and Muhammadiyah Teaching VII)</t>
    </r>
  </si>
  <si>
    <r>
      <t xml:space="preserve">Magang 3 </t>
    </r>
    <r>
      <rPr>
        <i/>
        <sz val="12"/>
        <color rgb="FF000000"/>
        <rFont val="Arial"/>
      </rPr>
      <t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</si>
  <si>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</si>
  <si>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</si>
  <si>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</si>
  <si>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</si>
  <si>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</si>
  <si>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t xml:space="preserve">Al Islam dan Kemuhammadiyahan VIII </t>
    </r>
    <r>
      <rPr>
        <i/>
        <sz val="11"/>
        <color rgb="FF000000"/>
        <rFont val="Arial"/>
      </rPr>
      <t>(Islam and Muhammadiyah Teaching VIII)</t>
    </r>
  </si>
  <si>
    <r>
      <t>Kuliah Kerja Nyata (</t>
    </r>
    <r>
      <rPr>
        <i/>
        <sz val="12"/>
        <color rgb="FF000000"/>
        <rFont val="Arial"/>
      </rPr>
      <t>Community Service Program</t>
    </r>
    <r>
      <rPr>
        <sz val="12"/>
        <color rgb="FF000000"/>
        <rFont val="Arial"/>
      </rPr>
      <t>)</t>
    </r>
  </si>
  <si>
    <r>
      <t xml:space="preserve">Skripsi </t>
    </r>
    <r>
      <rPr>
        <i/>
        <sz val="12"/>
        <color rgb="FF000000"/>
        <rFont val="Arial"/>
      </rPr>
      <t>(Undergraduate Thesis)</t>
    </r>
  </si>
  <si>
    <r>
      <t>Jumlah sks (</t>
    </r>
    <r>
      <rPr>
        <b/>
        <i/>
        <sz val="12"/>
        <color rgb="FF000000"/>
        <rFont val="Arial"/>
      </rPr>
      <t>Total of credit course</t>
    </r>
    <r>
      <rPr>
        <b/>
        <sz val="12"/>
        <color rgb="FF000000"/>
        <rFont val="Arial"/>
      </rPr>
      <t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</si>
  <si>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</si>
  <si>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</si>
  <si>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</si>
  <si>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</si>
  <si>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</si>
  <si>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</si>
  <si>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</si>
  <si>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</si>
  <si>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</si>
  <si>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t>Dekan</t>
    </r>
    <r>
      <rPr>
        <i/>
        <sz val="12"/>
        <color rgb="FF000000"/>
        <rFont val="Arial"/>
      </rPr>
      <t>,</t>
    </r>
  </si>
  <si>
    <r>
      <t>Dr. Yuli Widiyono, M.Pd</t>
    </r>
    <r>
      <rPr>
        <sz val="12"/>
        <color rgb="FF000000"/>
        <rFont val="Arial"/>
      </rPr>
      <t xml:space="preserve"> </t>
    </r>
  </si>
  <si>
    <t>NIDN 0616078301</t>
  </si>
  <si>
    <t>: 181/FKIP/II.3AU/F/2021</t>
  </si>
  <si>
    <t>: 23 Februari 2022</t>
  </si>
  <si>
    <t>: Uswatun Khasanah</t>
  </si>
  <si>
    <t>: 172120108</t>
  </si>
  <si>
    <t>: Purworejo, 07 Juni 1998</t>
  </si>
  <si>
    <t>: Purworejo, 7th June 1998</t>
  </si>
  <si>
    <t>Children Language Teaching Methodology</t>
  </si>
  <si>
    <t>Research in Linguistics</t>
  </si>
  <si>
    <t>Teaching Media for Children</t>
  </si>
  <si>
    <t>Seminar on Linguistics</t>
  </si>
  <si>
    <t>Practicum of Teaching English for Children</t>
  </si>
  <si>
    <t>GRAMMATICAL ERROR ANALYSIS ON STUDENTS’ RECOUNT TEXTS OF THE TENTH GRADE AT SMK PATRIOT PITURUH IN THE ACADEMIC YEAR OF 2020/2021</t>
  </si>
  <si>
    <t>(Undergraduate thesis title)</t>
  </si>
  <si>
    <t>Purworejo, 05 April 2022</t>
  </si>
  <si>
    <t>Dr. Yuli Widiyono, M.Pd</t>
  </si>
  <si>
    <t>TRANSKRIP AKADEMIK</t>
  </si>
  <si>
    <t>Academic Transcript</t>
  </si>
  <si>
    <t>Nomor (Number) : 230/FKIP/II.3.AU/F/2021</t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</si>
  <si>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</si>
  <si>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</si>
  <si>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</si>
  <si>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</si>
  <si>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</si>
  <si>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</si>
  <si>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</si>
  <si>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</si>
  <si>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</si>
  <si>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</si>
  <si>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</si>
  <si>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</si>
  <si>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</si>
  <si>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r>
      <t>: Purworejo, 07</t>
    </r>
    <r>
      <rPr>
        <i/>
        <vertAlign val="superscript"/>
        <sz val="11"/>
        <color rgb="FF000000"/>
        <rFont val="Arial"/>
      </rPr>
      <t xml:space="preserve">th </t>
    </r>
    <r>
      <rPr>
        <i/>
        <sz val="11"/>
        <color rgb="FF000000"/>
        <rFont val="Arial"/>
      </rPr>
      <t>June 1998</t>
    </r>
  </si>
  <si>
    <t>(Program)</t>
  </si>
  <si>
    <t xml:space="preserve">: Bachelor </t>
  </si>
  <si>
    <t>(National Diploma Numbering)</t>
  </si>
  <si>
    <t>(Graduation date)</t>
  </si>
  <si>
    <r>
      <t>: 23</t>
    </r>
    <r>
      <rPr>
        <i/>
        <vertAlign val="superscript"/>
        <sz val="11"/>
        <color rgb="FF000000"/>
        <rFont val="Arial"/>
      </rPr>
      <t>rd</t>
    </r>
    <r>
      <rPr>
        <i/>
        <sz val="11"/>
        <color rgb="FF000000"/>
        <rFont val="Arial"/>
      </rPr>
      <t xml:space="preserve"> February 2022</t>
    </r>
  </si>
  <si>
    <t xml:space="preserve">Nama </t>
  </si>
  <si>
    <t>(Name)</t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</si>
  <si>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</si>
  <si>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</si>
  <si>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</si>
  <si>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</si>
  <si>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t xml:space="preserve">Catatan </t>
    </r>
    <r>
      <rPr>
        <b/>
        <sz val="10"/>
        <color rgb="FF000000"/>
        <rFont val="Arial"/>
      </rPr>
      <t xml:space="preserve"> :</t>
    </r>
  </si>
  <si>
    <t>IPK</t>
  </si>
  <si>
    <t>3.51  - 4.00  =  Dengan Pujian (Cum Laude)</t>
  </si>
  <si>
    <t>GPA</t>
  </si>
  <si>
    <t>3.01  - 3.50  =  Sangat Memuaskan (Very Satisfactory)</t>
  </si>
  <si>
    <t xml:space="preserve">           </t>
  </si>
  <si>
    <t>2.76  - 3,00  =  Memuaskan (Satisfactory)</t>
  </si>
  <si>
    <t>2.00  - 2.75  =  Cukup (Fair)</t>
  </si>
  <si>
    <t xml:space="preserve">                     Purworejo, 05 April 2022</t>
  </si>
  <si>
    <r>
      <t xml:space="preserve">                     Kaprodi</t>
    </r>
    <r>
      <rPr>
        <i/>
        <sz val="12"/>
        <color rgb="FF000000"/>
        <rFont val="Arial"/>
      </rPr>
      <t>,</t>
    </r>
  </si>
  <si>
    <t xml:space="preserve">                     Sri Widodo, S.S., M.Hum. </t>
  </si>
  <si>
    <t xml:space="preserve">                     NIDN. 0628057302</t>
  </si>
</sst>
</file>

<file path=xl/styles.xml><?xml version="1.0" encoding="utf-8"?>
<styleSheet xmlns="http://schemas.openxmlformats.org/spreadsheetml/2006/main">
  <numFmts count="3">
    <numFmt numFmtId="0" formatCode="General"/>
    <numFmt numFmtId="2" formatCode="0.00"/>
    <numFmt numFmtId="15" formatCode="d-mmm-yy"/>
  </numFmts>
  <fonts count="24">
    <font>
      <name val="Calibri"/>
      <sz val="11"/>
    </font>
    <font>
      <name val="Calibri"/>
      <sz val="11"/>
      <color rgb="FF000000"/>
    </font>
    <font>
      <name val="Arial"/>
      <sz val="13"/>
      <color rgb="FF000000"/>
    </font>
    <font>
      <name val="Arial"/>
      <sz val="12"/>
      <color rgb="FF000000"/>
    </font>
    <font>
      <name val="Arial"/>
      <b/>
      <sz val="20"/>
      <color rgb="FF000000"/>
    </font>
    <font>
      <name val="Arial"/>
      <b/>
      <u/>
      <sz val="20"/>
      <color rgb="FF000000"/>
    </font>
    <font>
      <name val="Arial"/>
      <i/>
      <sz val="14"/>
      <color rgb="FF000000"/>
    </font>
    <font>
      <name val="Arial"/>
      <b/>
      <sz val="11"/>
      <color rgb="FF000000"/>
    </font>
    <font>
      <name val="Arial"/>
      <b/>
      <sz val="12"/>
      <color rgb="FF000000"/>
    </font>
    <font>
      <name val="Arial"/>
      <i/>
      <sz val="11"/>
      <color rgb="FF000000"/>
    </font>
    <font>
      <name val="Arial"/>
      <sz val="11"/>
      <color rgb="FF000000"/>
    </font>
    <font>
      <name val="Arial"/>
      <b/>
      <sz val="10"/>
      <color rgb="FF000000"/>
    </font>
    <font>
      <name val="Arial"/>
      <i/>
      <sz val="12"/>
      <color rgb="FF000000"/>
    </font>
    <font>
      <name val="Arial"/>
      <b/>
      <i/>
      <sz val="12"/>
      <color rgb="FF000000"/>
    </font>
    <font>
      <name val="Times New Roman"/>
      <sz val="12"/>
      <color rgb="FF000000"/>
    </font>
    <font>
      <name val="Times New Roman"/>
      <i/>
      <sz val="12"/>
      <color rgb="FF000000"/>
    </font>
    <font>
      <name val="Arial"/>
      <b/>
      <sz val="14"/>
      <color rgb="FF000000"/>
    </font>
    <font>
      <name val="Arial"/>
      <i/>
      <sz val="10"/>
      <color rgb="FF000000"/>
    </font>
    <font>
      <name val="Times New Roman"/>
      <b/>
      <sz val="12"/>
      <color rgb="FF000000"/>
    </font>
    <font>
      <name val="Arial"/>
      <i/>
      <sz val="9"/>
      <color rgb="FF000000"/>
    </font>
    <font>
      <name val="Arial"/>
      <i/>
      <u/>
      <sz val="14"/>
      <color rgb="FF000000"/>
    </font>
    <font>
      <name val="Arial"/>
      <i/>
      <sz val="10"/>
      <color rgb="FF000000"/>
    </font>
    <font>
      <name val="Arial"/>
      <sz val="10"/>
      <color rgb="FF000000"/>
    </font>
    <font>
      <name val="Arial"/>
      <i/>
      <sz val="8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1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" fillId="0" borderId="1" xfId="0" applyBorder="1">
      <alignment vertical="center"/>
    </xf>
    <xf numFmtId="0" fontId="1" fillId="0" borderId="0" xfId="0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bottom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bottom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bottom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bottom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bottom"/>
    </xf>
    <xf numFmtId="0" fontId="10" fillId="0" borderId="0" xfId="0" applyFont="1" applyAlignment="1">
      <alignment vertical="bottom"/>
    </xf>
    <xf numFmtId="0" fontId="10" fillId="0" borderId="0" xfId="0" applyFont="1" applyAlignment="1">
      <alignment vertical="bottom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bottom"/>
    </xf>
    <xf numFmtId="0" fontId="3" fillId="0" borderId="10" xfId="0" applyFont="1" applyBorder="1" applyAlignment="1">
      <alignment horizontal="center" vertical="bottom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bottom"/>
    </xf>
    <xf numFmtId="0" fontId="3" fillId="0" borderId="14" xfId="0" applyFont="1" applyBorder="1" applyAlignment="1">
      <alignment horizontal="center" vertical="bottom"/>
    </xf>
    <xf numFmtId="0" fontId="10" fillId="0" borderId="0" xfId="0" applyFont="1" applyAlignment="1">
      <alignment vertical="bottom"/>
    </xf>
    <xf numFmtId="0" fontId="3" fillId="0" borderId="15" xfId="0" applyFont="1" applyBorder="1" applyAlignment="1">
      <alignment horizontal="center" vertical="bottom"/>
    </xf>
    <xf numFmtId="0" fontId="3" fillId="0" borderId="22" xfId="0" applyFont="1" applyBorder="1" applyAlignment="1">
      <alignment vertical="bottom"/>
    </xf>
    <xf numFmtId="0" fontId="3" fillId="0" borderId="17" xfId="0" applyFont="1" applyBorder="1" applyAlignment="1">
      <alignment horizontal="center" vertical="bottom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0" borderId="20" xfId="0" applyFont="1" applyBorder="1" applyAlignment="1">
      <alignment vertical="bottom"/>
    </xf>
    <xf numFmtId="0" fontId="3" fillId="0" borderId="18" xfId="0" applyFont="1" applyBorder="1" applyAlignment="1">
      <alignment horizontal="center" vertical="bottom"/>
    </xf>
    <xf numFmtId="0" fontId="3" fillId="0" borderId="15" xfId="0" applyFont="1" applyBorder="1" applyAlignment="1">
      <alignment vertical="bottom"/>
    </xf>
    <xf numFmtId="0" fontId="3" fillId="0" borderId="0" xfId="0" applyFont="1">
      <alignment vertical="center"/>
    </xf>
    <xf numFmtId="0" fontId="10" fillId="0" borderId="0" xfId="0" applyFont="1" applyAlignment="1">
      <alignment vertical="bottom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bottom"/>
    </xf>
    <xf numFmtId="0" fontId="10" fillId="0" borderId="0" xfId="0" applyFont="1" applyAlignment="1">
      <alignment vertical="bottom"/>
    </xf>
    <xf numFmtId="0" fontId="3" fillId="2" borderId="18" xfId="0" applyFont="1" applyFill="1" applyBorder="1" applyAlignment="1">
      <alignment horizontal="center" vertical="bottom"/>
    </xf>
    <xf numFmtId="0" fontId="3" fillId="2" borderId="7" xfId="0" applyFont="1" applyFill="1" applyBorder="1">
      <alignment vertical="center"/>
    </xf>
    <xf numFmtId="0" fontId="3" fillId="0" borderId="8" xfId="0" applyFont="1" applyBorder="1" applyAlignment="1">
      <alignment vertical="bottom"/>
    </xf>
    <xf numFmtId="0" fontId="3" fillId="0" borderId="6" xfId="0" applyFont="1" applyBorder="1" applyAlignment="1">
      <alignment horizontal="center" vertical="bottom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bottom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vertical="bottom"/>
    </xf>
    <xf numFmtId="0" fontId="3" fillId="0" borderId="25" xfId="0" applyFont="1" applyBorder="1" applyAlignment="1">
      <alignment horizontal="center" vertical="bottom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bottom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bottom"/>
    </xf>
    <xf numFmtId="0" fontId="10" fillId="0" borderId="0" xfId="0" applyFont="1" applyAlignment="1">
      <alignment horizontal="center" vertical="bottom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bottom"/>
    </xf>
    <xf numFmtId="0" fontId="10" fillId="0" borderId="0" xfId="0" applyFont="1" applyAlignment="1">
      <alignment horizontal="center" vertical="bottom"/>
    </xf>
    <xf numFmtId="0" fontId="8" fillId="0" borderId="0" xfId="0" applyFo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Alignment="1">
      <alignment horizontal="left" vertical="bottom"/>
    </xf>
    <xf numFmtId="0" fontId="3" fillId="0" borderId="0" xfId="0" applyFont="1" applyAlignment="1">
      <alignment horizontal="left" vertical="bottom"/>
    </xf>
    <xf numFmtId="0" fontId="3" fillId="0" borderId="0" xfId="0" applyFont="1" applyAlignment="1">
      <alignment horizontal="right" vertical="center"/>
    </xf>
    <xf numFmtId="0" fontId="1" fillId="0" borderId="0" xfId="0">
      <alignment vertical="center"/>
      <protection locked="0" hidden="0"/>
    </xf>
    <xf numFmtId="0" fontId="2" fillId="0" borderId="0" xfId="0" applyFont="1">
      <alignment vertical="center"/>
      <protection locked="0" hidden="0"/>
    </xf>
    <xf numFmtId="0" fontId="3" fillId="0" borderId="0" xfId="0" applyFont="1">
      <alignment vertical="center"/>
      <protection locked="0" hidden="0"/>
    </xf>
    <xf numFmtId="0" fontId="3" fillId="0" borderId="0" xfId="0" applyFont="1" applyAlignment="1">
      <alignment horizontal="left" vertical="center"/>
      <protection locked="0" hidden="0"/>
    </xf>
    <xf numFmtId="0" fontId="4" fillId="0" borderId="0" xfId="0" applyFont="1" applyAlignment="1">
      <alignment horizontal="center" vertical="center"/>
      <protection locked="0" hidden="0"/>
    </xf>
    <xf numFmtId="0" fontId="5" fillId="0" borderId="0" xfId="0" applyFont="1">
      <alignment vertical="center"/>
      <protection locked="0" hidden="0"/>
    </xf>
    <xf numFmtId="0" fontId="6" fillId="0" borderId="0" xfId="0" applyFont="1" applyAlignment="1">
      <alignment horizontal="center" vertical="center"/>
      <protection locked="0" hidden="0"/>
    </xf>
    <xf numFmtId="0" fontId="6" fillId="0" borderId="0" xfId="0" applyFont="1">
      <alignment vertical="center"/>
      <protection locked="0" hidden="0"/>
    </xf>
    <xf numFmtId="0" fontId="7" fillId="0" borderId="0" xfId="0" applyFont="1">
      <alignment vertical="center"/>
      <protection locked="0" hidden="0"/>
    </xf>
    <xf numFmtId="0" fontId="2" fillId="0" borderId="0" xfId="0" applyFont="1" applyAlignment="1">
      <alignment horizontal="center" vertical="center"/>
      <protection locked="0" hidden="0"/>
    </xf>
    <xf numFmtId="0" fontId="8" fillId="0" borderId="0" xfId="0" applyFont="1" applyAlignment="1">
      <alignment vertical="center" wrapText="1"/>
      <protection locked="0" hidden="0"/>
    </xf>
    <xf numFmtId="0" fontId="9" fillId="0" borderId="0" xfId="0" applyFont="1">
      <alignment vertical="center"/>
      <protection locked="0" hidden="0"/>
    </xf>
    <xf numFmtId="15" fontId="9" fillId="0" borderId="0" xfId="0" applyNumberFormat="1" applyFont="1">
      <alignment vertical="center"/>
      <protection locked="0" hidden="0"/>
    </xf>
    <xf numFmtId="0" fontId="10" fillId="0" borderId="0" xfId="0" applyFont="1">
      <alignment vertical="center"/>
      <protection locked="0" hidden="0"/>
    </xf>
    <xf numFmtId="0" fontId="8" fillId="0" borderId="0" xfId="0" applyFont="1">
      <alignment vertical="center"/>
      <protection locked="0" hidden="0"/>
    </xf>
    <xf numFmtId="0" fontId="7" fillId="0" borderId="0" xfId="0" applyFont="1" applyAlignment="1">
      <alignment horizontal="left" vertical="center"/>
      <protection locked="0" hidden="0"/>
    </xf>
    <xf numFmtId="0" fontId="11" fillId="0" borderId="0" xfId="0" applyFont="1">
      <alignment vertical="center"/>
      <protection locked="0" hidden="0"/>
    </xf>
    <xf numFmtId="0" fontId="9" fillId="0" borderId="0" xfId="0" applyFont="1" applyAlignment="1">
      <alignment horizontal="left" vertical="center"/>
      <protection locked="0" hidden="0"/>
    </xf>
    <xf numFmtId="0" fontId="1" fillId="0" borderId="0" xfId="0">
      <alignment vertical="center"/>
      <protection locked="0" hidden="0"/>
    </xf>
    <xf numFmtId="0" fontId="1" fillId="0" borderId="1" xfId="0" applyBorder="1">
      <alignment vertical="center"/>
      <protection locked="0" hidden="0"/>
    </xf>
    <xf numFmtId="0" fontId="1" fillId="0" borderId="0" xfId="0">
      <alignment vertical="center"/>
      <protection locked="0" hidden="0"/>
    </xf>
    <xf numFmtId="0" fontId="8" fillId="0" borderId="2" xfId="0" applyFont="1" applyBorder="1" applyAlignment="1">
      <alignment horizontal="center" vertical="center"/>
      <protection locked="0" hidden="0"/>
    </xf>
    <xf numFmtId="0" fontId="8" fillId="0" borderId="2" xfId="0" applyFont="1" applyBorder="1" applyAlignment="1">
      <alignment horizontal="center" vertical="center"/>
      <protection locked="0" hidden="0"/>
    </xf>
    <xf numFmtId="0" fontId="8" fillId="0" borderId="3" xfId="0" applyFont="1" applyBorder="1" applyAlignment="1">
      <alignment horizontal="center" vertical="center"/>
      <protection locked="0" hidden="0"/>
    </xf>
    <xf numFmtId="0" fontId="8" fillId="0" borderId="4" xfId="0" applyFont="1" applyBorder="1" applyAlignment="1">
      <alignment horizontal="center" vertical="center"/>
      <protection locked="0" hidden="0"/>
    </xf>
    <xf numFmtId="0" fontId="8" fillId="0" borderId="2" xfId="0" applyFont="1" applyBorder="1" applyAlignment="1">
      <alignment horizontal="center" vertical="center"/>
    </xf>
    <xf numFmtId="0" fontId="1" fillId="0" borderId="5" xfId="0" applyBorder="1">
      <alignment vertical="center"/>
      <protection locked="0" hidden="0"/>
    </xf>
    <xf numFmtId="0" fontId="8" fillId="0" borderId="2" xfId="0" applyFont="1" applyBorder="1" applyAlignment="1">
      <alignment horizontal="center" vertical="center" wrapText="1"/>
      <protection locked="0" hidden="0"/>
    </xf>
    <xf numFmtId="0" fontId="8" fillId="0" borderId="6" xfId="0" applyFont="1" applyBorder="1" applyAlignment="1">
      <alignment horizontal="center" vertical="center"/>
      <protection locked="0" hidden="0"/>
    </xf>
    <xf numFmtId="0" fontId="12" fillId="0" borderId="6" xfId="0" applyFont="1" applyBorder="1" applyAlignment="1">
      <alignment horizontal="center" vertical="center"/>
      <protection locked="0" hidden="0"/>
    </xf>
    <xf numFmtId="0" fontId="12" fillId="0" borderId="7" xfId="0" applyFont="1" applyBorder="1" applyAlignment="1">
      <alignment horizontal="center" vertical="center"/>
      <protection locked="0" hidden="0"/>
    </xf>
    <xf numFmtId="0" fontId="12" fillId="0" borderId="8" xfId="0" applyFont="1" applyBorder="1" applyAlignment="1">
      <alignment horizontal="center" vertical="center"/>
      <protection locked="0" hidden="0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  <protection locked="0" hidden="0"/>
    </xf>
    <xf numFmtId="0" fontId="3" fillId="0" borderId="9" xfId="0" applyFont="1" applyBorder="1" applyAlignment="1">
      <alignment horizontal="center" vertical="center"/>
      <protection locked="0" hidden="0"/>
    </xf>
    <xf numFmtId="0" fontId="3" fillId="0" borderId="10" xfId="0" applyFont="1" applyBorder="1" applyAlignment="1">
      <alignment horizontal="center" vertical="bottom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bottom"/>
      <protection locked="0" hidden="0"/>
    </xf>
    <xf numFmtId="0" fontId="3" fillId="0" borderId="10" xfId="0" applyFont="1" applyBorder="1" applyAlignment="1">
      <alignment horizontal="center" vertical="center" wrapText="1"/>
      <protection locked="0" hidden="0"/>
    </xf>
    <xf numFmtId="0" fontId="3" fillId="0" borderId="13" xfId="0" applyFont="1" applyBorder="1" applyAlignment="1">
      <alignment horizontal="center" vertical="center"/>
      <protection locked="0" hidden="0"/>
    </xf>
    <xf numFmtId="0" fontId="3" fillId="0" borderId="14" xfId="0" applyFont="1" applyBorder="1" applyAlignment="1">
      <alignment horizontal="center" vertical="bottom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6" xfId="0" applyFont="1" applyBorder="1" applyAlignment="1">
      <alignment horizontal="center" vertical="center"/>
      <protection locked="0" hidden="0"/>
    </xf>
    <xf numFmtId="0" fontId="3" fillId="0" borderId="18" xfId="0" applyFont="1" applyBorder="1" applyAlignment="1">
      <alignment horizontal="center" vertical="bottom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bottom"/>
      <protection locked="0" hidden="0"/>
    </xf>
    <xf numFmtId="0" fontId="10" fillId="0" borderId="0" xfId="0" applyFont="1" applyAlignment="1">
      <alignment vertical="bottom"/>
      <protection locked="0" hidden="0"/>
    </xf>
    <xf numFmtId="0" fontId="10" fillId="0" borderId="0" xfId="0" applyFont="1" applyAlignment="1">
      <alignment vertical="bottom"/>
      <protection locked="0" hidden="0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bottom"/>
    </xf>
    <xf numFmtId="0" fontId="3" fillId="0" borderId="10" xfId="0" applyFont="1" applyBorder="1" applyAlignment="1">
      <alignment horizontal="center" vertical="bottom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bottom"/>
    </xf>
    <xf numFmtId="0" fontId="3" fillId="0" borderId="14" xfId="0" applyFont="1" applyBorder="1" applyAlignment="1">
      <alignment horizontal="center" vertical="bottom"/>
    </xf>
    <xf numFmtId="0" fontId="10" fillId="0" borderId="0" xfId="0" applyFont="1" applyAlignment="1">
      <alignment vertical="bottom"/>
      <protection locked="0" hidden="0"/>
    </xf>
    <xf numFmtId="0" fontId="3" fillId="0" borderId="15" xfId="0" applyFont="1" applyBorder="1" applyAlignment="1">
      <alignment horizontal="center" vertical="bottom"/>
    </xf>
    <xf numFmtId="0" fontId="3" fillId="0" borderId="22" xfId="0" applyFont="1" applyBorder="1" applyAlignment="1">
      <alignment vertical="bottom"/>
    </xf>
    <xf numFmtId="0" fontId="3" fillId="0" borderId="17" xfId="0" applyFont="1" applyBorder="1" applyAlignment="1">
      <alignment horizontal="center" vertical="bottom"/>
    </xf>
    <xf numFmtId="0" fontId="14" fillId="0" borderId="1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bottom"/>
    </xf>
    <xf numFmtId="0" fontId="3" fillId="2" borderId="20" xfId="0" applyFont="1" applyFill="1" applyBorder="1" applyAlignment="1">
      <alignment horizontal="left" vertical="bottom"/>
    </xf>
    <xf numFmtId="0" fontId="3" fillId="0" borderId="18" xfId="0" applyFont="1" applyBorder="1" applyAlignment="1">
      <alignment horizontal="center" vertical="bottom"/>
    </xf>
    <xf numFmtId="0" fontId="3" fillId="0" borderId="15" xfId="0" applyFont="1" applyBorder="1" applyAlignment="1">
      <alignment vertical="bottom"/>
    </xf>
    <xf numFmtId="0" fontId="3" fillId="0" borderId="0" xfId="0" applyFont="1">
      <alignment vertical="center"/>
      <protection locked="0" hidden="0"/>
    </xf>
    <xf numFmtId="0" fontId="10" fillId="0" borderId="0" xfId="0" applyFont="1" applyAlignment="1">
      <alignment vertical="bottom"/>
      <protection locked="0" hidden="0"/>
    </xf>
    <xf numFmtId="0" fontId="3" fillId="2" borderId="14" xfId="0" applyFont="1" applyFill="1" applyBorder="1" applyAlignment="1">
      <alignment horizontal="center" vertical="bottom"/>
    </xf>
    <xf numFmtId="0" fontId="3" fillId="2" borderId="15" xfId="0" applyFont="1" applyFill="1" applyBorder="1" applyAlignment="1">
      <alignment horizontal="left" vertical="bottom"/>
    </xf>
    <xf numFmtId="0" fontId="3" fillId="2" borderId="16" xfId="0" applyFont="1" applyFill="1" applyBorder="1" applyAlignment="1">
      <alignment horizontal="left" vertical="bottom"/>
    </xf>
    <xf numFmtId="0" fontId="3" fillId="0" borderId="5" xfId="0" applyFont="1" applyBorder="1" applyAlignment="1">
      <alignment horizontal="center" vertical="center"/>
      <protection locked="0" hidden="0"/>
    </xf>
    <xf numFmtId="0" fontId="3" fillId="2" borderId="18" xfId="0" applyFont="1" applyFill="1" applyBorder="1" applyAlignment="1">
      <alignment horizontal="center" vertical="bottom"/>
    </xf>
    <xf numFmtId="0" fontId="3" fillId="2" borderId="14" xfId="0" applyFont="1" applyFill="1" applyBorder="1" applyAlignment="1">
      <alignment horizontal="center" vertical="bottom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0" fillId="0" borderId="0" xfId="0" applyFont="1" applyAlignment="1">
      <alignment vertical="bottom"/>
      <protection locked="0" hidden="0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bottom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bottom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vertical="bottom"/>
    </xf>
    <xf numFmtId="0" fontId="3" fillId="0" borderId="25" xfId="0" applyFont="1" applyBorder="1" applyAlignment="1">
      <alignment horizontal="center" vertical="bottom"/>
    </xf>
    <xf numFmtId="0" fontId="14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  <protection locked="0" hidden="0"/>
    </xf>
    <xf numFmtId="0" fontId="8" fillId="0" borderId="0" xfId="0" applyFont="1" applyAlignment="1">
      <alignment horizontal="center" vertical="center"/>
      <protection locked="0" hidden="0"/>
    </xf>
    <xf numFmtId="0" fontId="3" fillId="0" borderId="0" xfId="0" applyFont="1" applyAlignment="1">
      <alignment horizontal="center" vertical="center"/>
      <protection locked="0" hidden="0"/>
    </xf>
    <xf numFmtId="0" fontId="7" fillId="0" borderId="0" xfId="0" applyFont="1">
      <alignment vertical="center"/>
      <protection locked="0" hidden="0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  <protection locked="0" hidden="0"/>
    </xf>
    <xf numFmtId="0" fontId="10" fillId="0" borderId="0" xfId="0" applyFont="1" applyAlignment="1">
      <alignment vertical="bottom"/>
      <protection locked="0" hidden="0"/>
    </xf>
    <xf numFmtId="0" fontId="19" fillId="0" borderId="0" xfId="0" applyFont="1">
      <alignment vertical="center"/>
      <protection locked="0" hidden="0"/>
    </xf>
    <xf numFmtId="0" fontId="8" fillId="0" borderId="0" xfId="0" applyFont="1">
      <alignment vertical="center"/>
      <protection locked="0" hidden="0"/>
    </xf>
    <xf numFmtId="0" fontId="10" fillId="0" borderId="0" xfId="0" applyFont="1" applyAlignment="1">
      <alignment vertical="bottom"/>
      <protection locked="0" hidden="0"/>
    </xf>
    <xf numFmtId="0" fontId="10" fillId="0" borderId="0" xfId="0" applyFont="1" applyAlignment="1">
      <alignment horizontal="center" vertical="bottom"/>
      <protection locked="0" hidden="0"/>
    </xf>
    <xf numFmtId="0" fontId="16" fillId="0" borderId="0" xfId="0" applyFont="1" applyAlignment="1">
      <alignment horizontal="right" vertical="center"/>
      <protection locked="0" hidden="0"/>
    </xf>
    <xf numFmtId="0" fontId="16" fillId="0" borderId="0" xfId="0" applyFont="1">
      <alignment vertical="center"/>
      <protection locked="0" hidden="0"/>
    </xf>
    <xf numFmtId="0" fontId="8" fillId="0" borderId="0" xfId="0" applyFont="1" applyAlignment="1">
      <alignment horizontal="right" vertical="center"/>
      <protection locked="0" hidden="0"/>
    </xf>
    <xf numFmtId="0" fontId="8" fillId="0" borderId="0" xfId="0" applyFont="1" applyAlignment="1">
      <alignment horizontal="left" vertical="center"/>
      <protection locked="0" hidden="0"/>
    </xf>
    <xf numFmtId="2" fontId="8" fillId="0" borderId="0" xfId="0" applyNumberFormat="1" applyFont="1" applyAlignment="1">
      <alignment horizontal="center" vertical="center"/>
      <protection locked="0" hidden="0"/>
    </xf>
    <xf numFmtId="2" fontId="8" fillId="0" borderId="0" xfId="0" applyNumberFormat="1" applyFont="1" applyAlignment="1">
      <alignment horizontal="left" vertical="center"/>
      <protection locked="0" hidden="0"/>
    </xf>
    <xf numFmtId="0" fontId="12" fillId="0" borderId="0" xfId="0" applyFont="1" applyAlignment="1">
      <alignment horizontal="left" vertical="center"/>
      <protection locked="0" hidden="0"/>
    </xf>
    <xf numFmtId="0" fontId="8" fillId="0" borderId="0" xfId="0" applyFont="1" applyAlignment="1">
      <alignment horizontal="center" vertical="center"/>
      <protection locked="0" hidden="0"/>
    </xf>
    <xf numFmtId="0" fontId="10" fillId="0" borderId="0" xfId="0" applyFont="1" applyAlignment="1">
      <alignment vertical="bottom"/>
      <protection locked="0" hidden="0"/>
    </xf>
    <xf numFmtId="0" fontId="10" fillId="0" borderId="0" xfId="0" applyFont="1" applyAlignment="1">
      <alignment horizontal="center" vertical="bottom"/>
      <protection locked="0" hidden="0"/>
    </xf>
    <xf numFmtId="0" fontId="8" fillId="0" borderId="0" xfId="0" applyFont="1">
      <alignment vertical="center"/>
      <protection locked="0" hidden="0"/>
    </xf>
    <xf numFmtId="0" fontId="1" fillId="0" borderId="0" xfId="0" applyAlignment="1">
      <alignment horizontal="center" vertical="center"/>
      <protection locked="0" hidden="0"/>
    </xf>
    <xf numFmtId="0" fontId="1" fillId="0" borderId="0" xfId="0" applyAlignment="1">
      <alignment horizontal="left" vertical="center"/>
      <protection locked="0" hidden="0"/>
    </xf>
    <xf numFmtId="0" fontId="3" fillId="0" borderId="0" xfId="0" applyFont="1" applyAlignment="1">
      <alignment horizontal="left" vertical="center"/>
      <protection locked="0" hidden="0"/>
    </xf>
    <xf numFmtId="0" fontId="17" fillId="0" borderId="0" xfId="0" applyFont="1">
      <alignment vertical="center"/>
      <protection locked="0" hidden="0"/>
    </xf>
    <xf numFmtId="0" fontId="8" fillId="0" borderId="0" xfId="0" applyFont="1" applyAlignment="1">
      <alignment horizontal="left" vertical="bottom"/>
      <protection locked="0" hidden="0"/>
    </xf>
    <xf numFmtId="0" fontId="3" fillId="0" borderId="0" xfId="0" applyFont="1" applyAlignment="1">
      <alignment horizontal="left" vertical="bottom"/>
      <protection locked="0" hidden="0"/>
    </xf>
    <xf numFmtId="0" fontId="3" fillId="0" borderId="0" xfId="0" applyFont="1" applyAlignment="1">
      <alignment horizontal="right" vertical="center"/>
      <protection locked="0" hidden="0"/>
    </xf>
    <xf numFmtId="0" fontId="1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  <protection locked="0" hidden="0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11" fillId="0" borderId="0" xfId="0" applyFont="1">
      <alignment vertical="center"/>
    </xf>
    <xf numFmtId="0" fontId="23" fillId="0" borderId="0" xfId="0" applyFont="1" applyAlignment="1">
      <alignment horizontal="left" vertical="center"/>
      <protection locked="0" hidden="0"/>
    </xf>
    <xf numFmtId="0" fontId="22" fillId="0" borderId="0" xfId="0" applyFont="1">
      <alignment vertical="center"/>
      <protection locked="0" hidden="0"/>
    </xf>
    <xf numFmtId="0" fontId="21" fillId="0" borderId="0" xfId="0" applyFont="1">
      <alignment vertical="center"/>
      <protection locked="0" hidden="0"/>
    </xf>
    <xf numFmtId="0" fontId="1" fillId="0" borderId="1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  <protection locked="0" hidden="0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  <protection locked="0" hidden="0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bottom"/>
    </xf>
    <xf numFmtId="0" fontId="3" fillId="4" borderId="19" xfId="0" applyFont="1" applyFill="1" applyBorder="1" applyAlignment="1">
      <alignment horizontal="left" vertical="bottom"/>
    </xf>
    <xf numFmtId="0" fontId="3" fillId="4" borderId="20" xfId="0" applyFont="1" applyFill="1" applyBorder="1" applyAlignment="1">
      <alignment horizontal="left" vertical="bottom"/>
    </xf>
    <xf numFmtId="0" fontId="3" fillId="4" borderId="14" xfId="0" applyFont="1" applyFill="1" applyBorder="1" applyAlignment="1">
      <alignment horizontal="center" vertical="bottom"/>
    </xf>
    <xf numFmtId="0" fontId="3" fillId="4" borderId="15" xfId="0" applyFont="1" applyFill="1" applyBorder="1" applyAlignment="1">
      <alignment horizontal="left" vertical="bottom"/>
    </xf>
    <xf numFmtId="0" fontId="3" fillId="4" borderId="16" xfId="0" applyFont="1" applyFill="1" applyBorder="1" applyAlignment="1">
      <alignment horizontal="left" vertical="bottom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bottom"/>
    </xf>
    <xf numFmtId="0" fontId="3" fillId="4" borderId="14" xfId="0" applyFont="1" applyFill="1" applyBorder="1" applyAlignment="1">
      <alignment horizontal="center" vertical="bottom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8" fillId="0" borderId="0" xfId="0" applyFont="1" applyAlignment="1">
      <alignment vertical="center" wrapText="1"/>
      <protection locked="0" hidden="0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O150"/>
  <sheetViews>
    <sheetView tabSelected="1" workbookViewId="0" zoomScale="30">
      <selection activeCell="E114" sqref="E114"/>
    </sheetView>
  </sheetViews>
  <sheetFormatPr defaultRowHeight="14.5" customHeight="1" defaultColWidth="9"/>
  <cols>
    <col min="1" max="1" customWidth="1" width="7.2695312" style="1"/>
    <col min="2" max="2" customWidth="1" width="13.816406" style="1"/>
    <col min="3" max="3" customWidth="1" width="55.816406" style="1"/>
    <col min="4" max="4" customWidth="1" width="20.726562" style="1"/>
    <col min="5" max="5" customWidth="1" width="13.269531" style="1"/>
    <col min="6" max="6" customWidth="1" width="13.269531" style="1"/>
    <col min="7" max="7" customWidth="1" width="13.269531" style="1"/>
    <col min="8" max="8" customWidth="1" width="9.542969" style="1"/>
    <col min="9" max="9" customWidth="1" width="11.0" style="1"/>
    <col min="10" max="10" customWidth="1" width="3.8164062" style="1"/>
    <col min="11" max="11" customWidth="1" width="3.8164062" style="1"/>
    <col min="12" max="12" customWidth="1" width="4.2695312" style="1"/>
    <col min="13" max="13" hidden="1" customWidth="1" width="4.7265625" style="1"/>
    <col min="14" max="14" customWidth="1" width="4.7265625" style="1"/>
  </cols>
  <sheetData>
    <row r="1" spans="8:8" ht="20.15" customHeight="1">
      <c r="A1" s="2"/>
      <c r="B1" s="2"/>
      <c r="C1" s="2"/>
      <c r="D1" s="2"/>
      <c r="E1" s="2"/>
      <c r="F1" s="2"/>
      <c r="G1" s="2"/>
      <c r="H1" s="2"/>
      <c r="I1" s="2"/>
    </row>
    <row r="2" spans="8:8" ht="14.25" customHeight="1">
      <c r="F2" s="3"/>
      <c r="G2" s="3"/>
      <c r="H2" s="3"/>
      <c r="I2" s="4"/>
      <c r="J2" s="3"/>
      <c r="K2" s="3"/>
    </row>
    <row r="3" spans="8:8" ht="17.25" customHeight="1">
      <c r="A3" s="5" t="s">
        <v>0</v>
      </c>
      <c r="B3" s="5"/>
      <c r="C3" s="5"/>
      <c r="D3" s="5"/>
      <c r="E3" s="5"/>
      <c r="F3" s="5"/>
      <c r="G3" s="5"/>
      <c r="H3" s="6"/>
      <c r="I3" s="6"/>
    </row>
    <row r="4" spans="8:8" ht="15.0" customHeight="1">
      <c r="A4" s="7"/>
      <c r="B4" s="7"/>
      <c r="C4" s="7"/>
      <c r="D4" s="7"/>
      <c r="E4" s="7"/>
      <c r="F4" s="7"/>
      <c r="G4" s="7"/>
      <c r="H4" s="8"/>
      <c r="I4" s="6"/>
    </row>
    <row r="5" spans="8:8" ht="14.25" customHeight="1">
      <c r="A5" s="9" t="s">
        <v>1</v>
      </c>
      <c r="B5" s="9"/>
      <c r="C5" s="9" t="s">
        <v>2</v>
      </c>
      <c r="D5" s="9" t="s">
        <v>3</v>
      </c>
      <c r="E5" s="9" t="s">
        <v>4</v>
      </c>
      <c r="F5" s="10"/>
      <c r="G5" s="10"/>
      <c r="H5" s="10"/>
      <c r="I5" s="10"/>
    </row>
    <row r="6" spans="8:8" ht="15.0" customHeight="1">
      <c r="A6" s="9" t="s">
        <v>5</v>
      </c>
      <c r="B6" s="9"/>
      <c r="C6" s="11" t="s">
        <v>6</v>
      </c>
      <c r="D6" s="12" t="s">
        <v>7</v>
      </c>
      <c r="E6" s="12" t="s">
        <v>8</v>
      </c>
      <c r="H6" s="13"/>
    </row>
    <row r="7" spans="8:8" ht="15.0" customHeight="1">
      <c r="A7" s="14" t="s">
        <v>9</v>
      </c>
      <c r="B7" s="9"/>
      <c r="C7" s="15" t="s">
        <v>10</v>
      </c>
      <c r="D7" s="15"/>
      <c r="E7" s="9"/>
      <c r="H7" s="13"/>
    </row>
    <row r="8" spans="8:8" ht="15.0" customHeight="1">
      <c r="A8" s="16" t="s">
        <v>11</v>
      </c>
      <c r="B8" s="9"/>
      <c r="C8" s="9" t="s">
        <v>12</v>
      </c>
      <c r="D8" s="15"/>
      <c r="E8" s="9"/>
      <c r="H8" s="13"/>
    </row>
    <row r="9" spans="8:8" ht="15.0" customHeight="1">
      <c r="A9" s="12" t="s">
        <v>13</v>
      </c>
      <c r="B9" s="13"/>
      <c r="C9" s="12" t="s">
        <v>14</v>
      </c>
      <c r="D9" s="17"/>
      <c r="E9" s="12"/>
      <c r="H9" s="13"/>
    </row>
    <row r="10" spans="8:8" ht="15.0" customHeight="1">
      <c r="A10" s="15" t="s">
        <v>15</v>
      </c>
      <c r="B10" s="9"/>
      <c r="C10" s="9" t="s">
        <v>2</v>
      </c>
      <c r="H10" s="13"/>
    </row>
    <row r="11" spans="8:8" ht="15.0" customHeight="1">
      <c r="A11" s="17"/>
      <c r="B11" s="13"/>
      <c r="C11" s="12"/>
      <c r="H11" s="13"/>
    </row>
    <row r="12" spans="8:8" ht="15.0" customHeight="1">
      <c r="A12" s="17"/>
      <c r="B12" s="13"/>
      <c r="C12" s="12"/>
      <c r="D12" s="12"/>
      <c r="E12" s="12"/>
      <c r="H12" s="13"/>
    </row>
    <row r="13" spans="8:8" ht="15.0" customHeight="1">
      <c r="A13" s="17"/>
      <c r="B13" s="13"/>
      <c r="C13" s="12"/>
      <c r="D13" s="12"/>
      <c r="E13" s="12"/>
      <c r="H13" s="13"/>
    </row>
    <row r="14" spans="8:8" ht="15.0" customHeight="1">
      <c r="A14" s="13"/>
    </row>
    <row r="15" spans="8:8" ht="15.0" customHeight="1">
      <c r="A15" s="18"/>
      <c r="B15" s="18"/>
      <c r="C15" s="18"/>
      <c r="D15" s="18"/>
      <c r="E15" s="18"/>
      <c r="F15" s="18"/>
      <c r="G15" s="18"/>
      <c r="H15" s="19"/>
      <c r="I15" s="13"/>
      <c r="J15" s="13"/>
      <c r="K15" s="13"/>
    </row>
    <row r="16" spans="8:8" ht="16.0" customHeight="1">
      <c r="A16" s="20" t="s">
        <v>16</v>
      </c>
      <c r="B16" s="21" t="s">
        <v>17</v>
      </c>
      <c r="C16" s="22" t="s">
        <v>18</v>
      </c>
      <c r="D16" s="23"/>
      <c r="E16" s="21" t="s">
        <v>19</v>
      </c>
      <c r="F16" s="21" t="s">
        <v>20</v>
      </c>
      <c r="G16" s="21" t="s">
        <v>21</v>
      </c>
      <c r="H16" s="24"/>
      <c r="J16" s="13"/>
      <c r="K16" s="13"/>
      <c r="M16" s="25" t="s">
        <v>22</v>
      </c>
    </row>
    <row r="17" spans="8:8" ht="16.0" customHeight="1">
      <c r="A17" s="26"/>
      <c r="B17" s="27" t="s">
        <v>23</v>
      </c>
      <c r="C17" s="28" t="s">
        <v>24</v>
      </c>
      <c r="D17" s="29"/>
      <c r="E17" s="27" t="s">
        <v>25</v>
      </c>
      <c r="F17" s="27" t="s">
        <v>26</v>
      </c>
      <c r="G17" s="27" t="s">
        <v>27</v>
      </c>
      <c r="J17" s="13"/>
      <c r="K17" s="13"/>
      <c r="M17" s="30" t="s">
        <v>28</v>
      </c>
    </row>
    <row r="18" spans="8:8" ht="17.15" customHeight="1">
      <c r="A18" s="31" t="s">
        <v>29</v>
      </c>
      <c r="B18" s="32">
        <v>231101.0</v>
      </c>
      <c r="C18" s="33" t="s">
        <v>30</v>
      </c>
      <c r="D18" s="34"/>
      <c r="E18" s="35">
        <v>1.0</v>
      </c>
      <c r="F18" s="36" t="s">
        <v>31</v>
      </c>
      <c r="G18" s="37">
        <f>E18*M18</f>
        <v>3.7</v>
      </c>
      <c r="J18" s="13"/>
      <c r="K18" s="13"/>
      <c r="L18" s="38"/>
      <c r="M18" s="39">
        <f>IF(F18="A",4,IF(F18="A-",3.7,IF(F18="B+",3.3,IF(F18="B",3,IF(F18="B-",2.7,IF(F18="C+",2.3,IF(F18="C",2,IF(F18="D",1))))))))</f>
        <v>3.7</v>
      </c>
    </row>
    <row r="19" spans="8:8" ht="17.15" customHeight="1">
      <c r="A19" s="40"/>
      <c r="B19" s="41">
        <v>231209.0</v>
      </c>
      <c r="C19" s="42" t="s">
        <v>32</v>
      </c>
      <c r="D19" s="43"/>
      <c r="E19" s="44">
        <v>2.0</v>
      </c>
      <c r="F19" s="45" t="s">
        <v>33</v>
      </c>
      <c r="G19" s="46">
        <f>E19*M19</f>
        <v>6.0</v>
      </c>
      <c r="J19" s="13"/>
      <c r="K19" s="13"/>
      <c r="L19" s="38"/>
      <c r="M19" s="39">
        <f>IF(F19="A",4,IF(F19="A-",3.7,IF(F19="B+",3.3,IF(F19="B",3,IF(F19="B-",2.7,IF(F19="C+",2.3,IF(F19="C",2,IF(F19="D",1))))))))</f>
        <v>3.0</v>
      </c>
    </row>
    <row r="20" spans="8:8" ht="17.15" customHeight="1">
      <c r="A20" s="40"/>
      <c r="B20" s="41">
        <v>231213.0</v>
      </c>
      <c r="C20" s="42" t="s">
        <v>34</v>
      </c>
      <c r="D20" s="43"/>
      <c r="E20" s="44">
        <v>2.0</v>
      </c>
      <c r="F20" s="45" t="s">
        <v>33</v>
      </c>
      <c r="G20" s="46">
        <f>E20*M20</f>
        <v>6.0</v>
      </c>
      <c r="L20" s="38"/>
      <c r="M20" s="39">
        <f>IF(F20="A",4,IF(F20="A-",3.7,IF(F20="B+",3.3,IF(F20="B",3,IF(F20="B-",2.7,IF(F20="C+",2.3,IF(F20="C",2,IF(F20="D",1))))))))</f>
        <v>3.0</v>
      </c>
    </row>
    <row r="21" spans="8:8" ht="17.15" customHeight="1">
      <c r="A21" s="40"/>
      <c r="B21" s="41">
        <v>231204.0</v>
      </c>
      <c r="C21" s="47" t="s">
        <v>35</v>
      </c>
      <c r="D21" s="43"/>
      <c r="E21" s="44">
        <v>2.0</v>
      </c>
      <c r="F21" s="45" t="s">
        <v>31</v>
      </c>
      <c r="G21" s="46">
        <f>E21*M21</f>
        <v>7.4</v>
      </c>
      <c r="L21" s="38"/>
      <c r="M21" s="39">
        <f>IF(F21="A",4,IF(F21="A-",3.7,IF(F21="B+",3.3,IF(F21="B",3,IF(F21="B-",2.7,IF(F21="C+",2.3,IF(F21="C",2,IF(F21="D",1))))))))</f>
        <v>3.7</v>
      </c>
    </row>
    <row r="22" spans="8:8" ht="17.15" customHeight="1">
      <c r="A22" s="40"/>
      <c r="B22" s="41">
        <v>231201.0</v>
      </c>
      <c r="C22" s="42" t="s">
        <v>36</v>
      </c>
      <c r="D22" s="43"/>
      <c r="E22" s="44">
        <v>2.0</v>
      </c>
      <c r="F22" s="45" t="s">
        <v>37</v>
      </c>
      <c r="G22" s="46">
        <f>E22*M22</f>
        <v>4.6</v>
      </c>
      <c r="L22" s="38"/>
      <c r="M22" s="39">
        <f>IF(F22="A",4,IF(F22="A-",3.7,IF(F22="B+",3.3,IF(F22="B",3,IF(F22="B-",2.7,IF(F22="C+",2.3,IF(F22="C",2,IF(F22="D",1))))))))</f>
        <v>2.3</v>
      </c>
    </row>
    <row r="23" spans="8:8" ht="17.15" customHeight="1">
      <c r="A23" s="40"/>
      <c r="B23" s="41">
        <v>231205.0</v>
      </c>
      <c r="C23" s="42" t="s">
        <v>38</v>
      </c>
      <c r="D23" s="43"/>
      <c r="E23" s="44">
        <v>2.0</v>
      </c>
      <c r="F23" s="45" t="s">
        <v>39</v>
      </c>
      <c r="G23" s="46">
        <f>E23*M23</f>
        <v>5.4</v>
      </c>
      <c r="L23" s="38"/>
      <c r="M23" s="39">
        <f>IF(F23="A",4,IF(F23="A-",3.7,IF(F23="B+",3.3,IF(F23="B",3,IF(F23="B-",2.7,IF(F23="C+",2.3,IF(F23="C",2,IF(F23="D",1))))))))</f>
        <v>2.7</v>
      </c>
    </row>
    <row r="24" spans="8:8" ht="17.15" customHeight="1">
      <c r="A24" s="40"/>
      <c r="B24" s="41">
        <v>231208.0</v>
      </c>
      <c r="C24" s="42" t="s">
        <v>40</v>
      </c>
      <c r="D24" s="43"/>
      <c r="E24" s="44">
        <v>2.0</v>
      </c>
      <c r="F24" s="45" t="s">
        <v>33</v>
      </c>
      <c r="G24" s="46">
        <f>E24*M24</f>
        <v>6.0</v>
      </c>
      <c r="L24" s="38"/>
      <c r="M24" s="39">
        <f>IF(F24="A",4,IF(F24="A-",3.7,IF(F24="B+",3.3,IF(F24="B",3,IF(F24="B-",2.7,IF(F24="C+",2.3,IF(F24="C",2,IF(F24="D",1))))))))</f>
        <v>3.0</v>
      </c>
    </row>
    <row r="25" spans="8:8" ht="17.15" customHeight="1">
      <c r="A25" s="40"/>
      <c r="B25" s="41">
        <v>231212.0</v>
      </c>
      <c r="C25" s="42" t="s">
        <v>41</v>
      </c>
      <c r="D25" s="43"/>
      <c r="E25" s="44">
        <v>2.0</v>
      </c>
      <c r="F25" s="45" t="s">
        <v>39</v>
      </c>
      <c r="G25" s="46">
        <f>E25*M25</f>
        <v>5.4</v>
      </c>
      <c r="L25" s="38"/>
      <c r="M25" s="39">
        <f>IF(F25="A",4,IF(F25="A-",3.7,IF(F25="B+",3.3,IF(F25="B",3,IF(F25="B-",2.7,IF(F25="C+",2.3,IF(F25="C",2,IF(F25="D",1))))))))</f>
        <v>2.7</v>
      </c>
    </row>
    <row r="26" spans="8:8" ht="17.15" customHeight="1">
      <c r="A26" s="40"/>
      <c r="B26" s="41">
        <v>231249.0</v>
      </c>
      <c r="C26" s="42" t="s">
        <v>42</v>
      </c>
      <c r="D26" s="43"/>
      <c r="E26" s="44">
        <v>2.0</v>
      </c>
      <c r="F26" s="45" t="s">
        <v>39</v>
      </c>
      <c r="G26" s="46">
        <f>E26*M26</f>
        <v>5.4</v>
      </c>
      <c r="L26" s="38"/>
      <c r="M26" s="39">
        <f>IF(F26="A",4,IF(F26="A-",3.7,IF(F26="B+",3.3,IF(F26="B",3,IF(F26="B-",2.7,IF(F26="C+",2.3,IF(F26="C",2,IF(F26="D",1))))))))</f>
        <v>2.7</v>
      </c>
    </row>
    <row r="27" spans="8:8" ht="17.15" customHeight="1">
      <c r="A27" s="40"/>
      <c r="B27" s="41">
        <v>231220.0</v>
      </c>
      <c r="C27" s="42" t="s">
        <v>43</v>
      </c>
      <c r="D27" s="43"/>
      <c r="E27" s="44">
        <v>2.0</v>
      </c>
      <c r="F27" s="45" t="s">
        <v>44</v>
      </c>
      <c r="G27" s="46">
        <f>E27*M27</f>
        <v>6.6</v>
      </c>
      <c r="I27" s="13" t="s">
        <v>45</v>
      </c>
      <c r="J27" s="13"/>
      <c r="K27" s="13"/>
      <c r="L27" s="38"/>
      <c r="M27" s="39">
        <f>IF(F27="A",4,IF(F27="A-",3.7,IF(F27="B+",3.3,IF(F27="B",3,IF(F27="B-",2.7,IF(F27="C+",2.3,IF(F27="C",2,IF(F27="D",1))))))))</f>
        <v>3.3</v>
      </c>
    </row>
    <row r="28" spans="8:8" ht="17.15" customHeight="1">
      <c r="A28" s="48"/>
      <c r="B28" s="49">
        <v>231223.0</v>
      </c>
      <c r="C28" s="50" t="s">
        <v>46</v>
      </c>
      <c r="D28" s="51"/>
      <c r="E28" s="52">
        <v>2.0</v>
      </c>
      <c r="F28" s="53" t="s">
        <v>33</v>
      </c>
      <c r="G28" s="54">
        <f>E28*M28</f>
        <v>6.0</v>
      </c>
      <c r="J28" s="13"/>
      <c r="K28" s="13"/>
      <c r="L28" s="38"/>
      <c r="M28" s="39">
        <f>IF(F28="A",4,IF(F28="A-",3.7,IF(F28="B+",3.3,IF(F28="B",3,IF(F28="B-",2.7,IF(F28="C+",2.3,IF(F28="C",2,IF(F28="D",1))))))))</f>
        <v>3.0</v>
      </c>
    </row>
    <row r="29" spans="8:8" ht="17.15" customHeight="1">
      <c r="A29" s="31" t="s">
        <v>47</v>
      </c>
      <c r="B29" s="32">
        <v>232102.0</v>
      </c>
      <c r="C29" s="33" t="s">
        <v>48</v>
      </c>
      <c r="D29" s="34"/>
      <c r="E29" s="35">
        <v>1.0</v>
      </c>
      <c r="F29" s="55" t="s">
        <v>44</v>
      </c>
      <c r="G29" s="56">
        <f>E29*M29</f>
        <v>3.3</v>
      </c>
      <c r="L29" s="57"/>
      <c r="M29" s="39">
        <f>IF(F29="A",4,IF(F29="A-",3.7,IF(F29="B+",3.3,IF(F29="B",3,IF(F29="B-",2.7,IF(F29="C+",2.3,IF(F29="C",2,IF(F29="D",1))))))))</f>
        <v>3.3</v>
      </c>
    </row>
    <row r="30" spans="8:8" ht="17.15" customHeight="1">
      <c r="A30" s="40"/>
      <c r="B30" s="41">
        <v>232210.0</v>
      </c>
      <c r="C30" s="42" t="s">
        <v>49</v>
      </c>
      <c r="D30" s="43"/>
      <c r="E30" s="44">
        <v>2.0</v>
      </c>
      <c r="F30" s="45" t="s">
        <v>33</v>
      </c>
      <c r="G30" s="46">
        <f>E30*M30</f>
        <v>6.0</v>
      </c>
      <c r="J30" s="13"/>
      <c r="K30" s="13"/>
      <c r="L30" s="57"/>
      <c r="M30" s="39">
        <f>IF(F30="A",4,IF(F30="A-",3.7,IF(F30="B+",3.3,IF(F30="B",3,IF(F30="B-",2.7,IF(F30="C+",2.3,IF(F30="C",2,IF(F30="D",1))))))))</f>
        <v>3.0</v>
      </c>
    </row>
    <row r="31" spans="8:8" ht="17.15" customHeight="1">
      <c r="A31" s="40"/>
      <c r="B31" s="41">
        <v>232206.0</v>
      </c>
      <c r="C31" s="42" t="s">
        <v>50</v>
      </c>
      <c r="D31" s="43"/>
      <c r="E31" s="44">
        <v>2.0</v>
      </c>
      <c r="F31" s="45" t="s">
        <v>44</v>
      </c>
      <c r="G31" s="46">
        <f>E31*M31</f>
        <v>6.6</v>
      </c>
      <c r="J31" s="13"/>
      <c r="K31" s="13"/>
      <c r="L31" s="57"/>
      <c r="M31" s="39">
        <f>IF(F31="A",4,IF(F31="A-",3.7,IF(F31="B+",3.3,IF(F31="B",3,IF(F31="B-",2.7,IF(F31="C+",2.3,IF(F31="C",2,IF(F31="D",1))))))))</f>
        <v>3.3</v>
      </c>
    </row>
    <row r="32" spans="8:8" ht="17.15" customHeight="1">
      <c r="A32" s="40"/>
      <c r="B32" s="41">
        <v>232205.0</v>
      </c>
      <c r="C32" s="47" t="s">
        <v>51</v>
      </c>
      <c r="D32" s="43"/>
      <c r="E32" s="44">
        <v>2.0</v>
      </c>
      <c r="F32" s="45" t="s">
        <v>33</v>
      </c>
      <c r="G32" s="46">
        <f>E32*M32</f>
        <v>6.0</v>
      </c>
      <c r="L32" s="57"/>
      <c r="M32" s="39">
        <f>IF(F32="A",4,IF(F32="A-",3.7,IF(F32="B+",3.3,IF(F32="B",3,IF(F32="B-",2.7,IF(F32="C+",2.3,IF(F32="C",2,IF(F32="D",1))))))))</f>
        <v>3.0</v>
      </c>
    </row>
    <row r="33" spans="8:8" ht="17.15" customHeight="1">
      <c r="A33" s="40"/>
      <c r="B33" s="41">
        <v>232202.0</v>
      </c>
      <c r="C33" s="42" t="s">
        <v>52</v>
      </c>
      <c r="D33" s="43"/>
      <c r="E33" s="44">
        <v>2.0</v>
      </c>
      <c r="F33" s="45" t="s">
        <v>33</v>
      </c>
      <c r="G33" s="46">
        <f>E33*M33</f>
        <v>6.0</v>
      </c>
      <c r="J33" s="13"/>
      <c r="K33" s="13"/>
      <c r="L33" s="57"/>
      <c r="M33" s="39">
        <f>IF(F33="A",4,IF(F33="A-",3.7,IF(F33="B+",3.3,IF(F33="B",3,IF(F33="B-",2.7,IF(F33="C+",2.3,IF(F33="C",2,IF(F33="D",1))))))))</f>
        <v>3.0</v>
      </c>
    </row>
    <row r="34" spans="8:8" ht="17.15" customHeight="1">
      <c r="A34" s="40"/>
      <c r="B34" s="41">
        <v>233206.0</v>
      </c>
      <c r="C34" s="42" t="s">
        <v>53</v>
      </c>
      <c r="D34" s="43"/>
      <c r="E34" s="44">
        <v>2.0</v>
      </c>
      <c r="F34" s="45" t="s">
        <v>33</v>
      </c>
      <c r="G34" s="46">
        <f>E34*M34</f>
        <v>6.0</v>
      </c>
      <c r="L34" s="57"/>
      <c r="M34" s="39">
        <f>IF(F34="A",4,IF(F34="A-",3.7,IF(F34="B+",3.3,IF(F34="B",3,IF(F34="B-",2.7,IF(F34="C+",2.3,IF(F34="C",2,IF(F34="D",1))))))))</f>
        <v>3.0</v>
      </c>
    </row>
    <row r="35" spans="8:8" ht="17.15" customHeight="1">
      <c r="A35" s="40"/>
      <c r="B35" s="41">
        <v>232209.0</v>
      </c>
      <c r="C35" s="42" t="s">
        <v>54</v>
      </c>
      <c r="D35" s="43"/>
      <c r="E35" s="44">
        <v>2.0</v>
      </c>
      <c r="F35" s="45" t="s">
        <v>44</v>
      </c>
      <c r="G35" s="46">
        <f>E35*M35</f>
        <v>6.6</v>
      </c>
      <c r="L35" s="57"/>
      <c r="M35" s="39">
        <f>IF(F35="A",4,IF(F35="A-",3.7,IF(F35="B+",3.3,IF(F35="B",3,IF(F35="B-",2.7,IF(F35="C+",2.3,IF(F35="C",2,IF(F35="D",1))))))))</f>
        <v>3.3</v>
      </c>
    </row>
    <row r="36" spans="8:8" ht="17.15" customHeight="1">
      <c r="A36" s="40"/>
      <c r="B36" s="41">
        <v>232213.0</v>
      </c>
      <c r="C36" s="42" t="s">
        <v>55</v>
      </c>
      <c r="D36" s="43"/>
      <c r="E36" s="44">
        <v>2.0</v>
      </c>
      <c r="F36" s="45" t="s">
        <v>39</v>
      </c>
      <c r="G36" s="46">
        <f>E36*M36</f>
        <v>5.4</v>
      </c>
      <c r="L36" s="57"/>
      <c r="M36" s="39">
        <f>IF(F36="A",4,IF(F36="A-",3.7,IF(F36="B+",3.3,IF(F36="B",3,IF(F36="B-",2.7,IF(F36="C+",2.3,IF(F36="C",2,IF(F36="D",1))))))))</f>
        <v>2.7</v>
      </c>
    </row>
    <row r="37" spans="8:8" ht="17.15" customHeight="1">
      <c r="A37" s="40"/>
      <c r="B37" s="41">
        <v>232217.0</v>
      </c>
      <c r="C37" s="42" t="s">
        <v>56</v>
      </c>
      <c r="D37" s="43"/>
      <c r="E37" s="44">
        <v>2.0</v>
      </c>
      <c r="F37" s="45" t="s">
        <v>39</v>
      </c>
      <c r="G37" s="46">
        <f>E37*M37</f>
        <v>5.4</v>
      </c>
      <c r="L37" s="57"/>
      <c r="M37" s="39">
        <f>IF(F37="A",4,IF(F37="A-",3.7,IF(F37="B+",3.3,IF(F37="B",3,IF(F37="B-",2.7,IF(F37="C+",2.3,IF(F37="C",2,IF(F37="D",1))))))))</f>
        <v>2.7</v>
      </c>
    </row>
    <row r="38" spans="8:8" ht="17.15" customHeight="1">
      <c r="A38" s="40"/>
      <c r="B38" s="41">
        <v>232221.0</v>
      </c>
      <c r="C38" s="42" t="s">
        <v>57</v>
      </c>
      <c r="D38" s="43"/>
      <c r="E38" s="44">
        <v>2.0</v>
      </c>
      <c r="F38" s="45" t="s">
        <v>31</v>
      </c>
      <c r="G38" s="46">
        <f>E38*M38</f>
        <v>7.4</v>
      </c>
      <c r="L38" s="57"/>
      <c r="M38" s="39">
        <f>IF(F38="A",4,IF(F38="A-",3.7,IF(F38="B+",3.3,IF(F38="B",3,IF(F38="B-",2.7,IF(F38="C+",2.3,IF(F38="C",2,IF(F38="D",1))))))))</f>
        <v>3.7</v>
      </c>
    </row>
    <row r="39" spans="8:8" ht="17.15" customHeight="1">
      <c r="A39" s="48"/>
      <c r="B39" s="49">
        <v>232236.0</v>
      </c>
      <c r="C39" s="50" t="s">
        <v>58</v>
      </c>
      <c r="D39" s="51"/>
      <c r="E39" s="52">
        <v>2.0</v>
      </c>
      <c r="F39" s="53" t="s">
        <v>44</v>
      </c>
      <c r="G39" s="54">
        <f>E39*M39</f>
        <v>6.6</v>
      </c>
      <c r="L39" s="57"/>
      <c r="M39" s="39">
        <f>IF(F39="A",4,IF(F39="A-",3.7,IF(F39="B+",3.3,IF(F39="B",3,IF(F39="B-",2.7,IF(F39="C+",2.3,IF(F39="C",2,IF(F39="D",1))))))))</f>
        <v>3.3</v>
      </c>
    </row>
    <row r="40" spans="8:8" ht="17.15" customHeight="1">
      <c r="A40" s="31" t="s">
        <v>59</v>
      </c>
      <c r="B40" s="32">
        <v>233103.0</v>
      </c>
      <c r="C40" s="33" t="s">
        <v>60</v>
      </c>
      <c r="D40" s="34"/>
      <c r="E40" s="35">
        <v>1.0</v>
      </c>
      <c r="F40" s="55" t="s">
        <v>44</v>
      </c>
      <c r="G40" s="46">
        <f>E40*M40</f>
        <v>3.3</v>
      </c>
      <c r="L40" s="58"/>
      <c r="M40" s="39">
        <f>IF(F40="A",4,IF(F40="A-",3.7,IF(F40="B+",3.3,IF(F40="B",3,IF(F40="B-",2.7,IF(F40="C+",2.3,IF(F40="C",2,IF(F40="D",1))))))))</f>
        <v>3.3</v>
      </c>
    </row>
    <row r="41" spans="8:8" ht="17.15" customHeight="1">
      <c r="A41" s="40"/>
      <c r="B41" s="41">
        <v>233211.0</v>
      </c>
      <c r="C41" s="42" t="s">
        <v>61</v>
      </c>
      <c r="D41" s="43"/>
      <c r="E41" s="44">
        <v>2.0</v>
      </c>
      <c r="F41" s="45" t="s">
        <v>44</v>
      </c>
      <c r="G41" s="46">
        <f>E41*M41</f>
        <v>6.6</v>
      </c>
      <c r="L41" s="58"/>
      <c r="M41" s="39">
        <f>IF(F41="A",4,IF(F41="A-",3.7,IF(F41="B+",3.3,IF(F41="B",3,IF(F41="B-",2.7,IF(F41="C+",2.3,IF(F41="C",2,IF(F41="D",1))))))))</f>
        <v>3.3</v>
      </c>
    </row>
    <row r="42" spans="8:8" ht="17.15" customHeight="1">
      <c r="A42" s="40"/>
      <c r="B42" s="41">
        <v>233208.0</v>
      </c>
      <c r="C42" s="47" t="s">
        <v>62</v>
      </c>
      <c r="D42" s="43"/>
      <c r="E42" s="44">
        <v>2.0</v>
      </c>
      <c r="F42" s="45" t="s">
        <v>44</v>
      </c>
      <c r="G42" s="46">
        <f>E42*M42</f>
        <v>6.6</v>
      </c>
      <c r="L42" s="58"/>
      <c r="M42" s="39">
        <f>IF(F42="A",4,IF(F42="A-",3.7,IF(F42="B+",3.3,IF(F42="B",3,IF(F42="B-",2.7,IF(F42="C+",2.3,IF(F42="C",2,IF(F42="D",1))))))))</f>
        <v>3.3</v>
      </c>
    </row>
    <row r="43" spans="8:8" ht="17.15" customHeight="1">
      <c r="A43" s="40"/>
      <c r="B43" s="41">
        <v>233203.0</v>
      </c>
      <c r="C43" s="42" t="s">
        <v>63</v>
      </c>
      <c r="D43" s="43"/>
      <c r="E43" s="44">
        <v>2.0</v>
      </c>
      <c r="F43" s="45" t="s">
        <v>39</v>
      </c>
      <c r="G43" s="46">
        <f>E43*M43</f>
        <v>5.4</v>
      </c>
      <c r="L43" s="58"/>
      <c r="M43" s="39">
        <f>IF(F43="A",4,IF(F43="A-",3.7,IF(F43="B+",3.3,IF(F43="B",3,IF(F43="B-",2.7,IF(F43="C+",2.3,IF(F43="C",2,IF(F43="D",1))))))))</f>
        <v>2.7</v>
      </c>
    </row>
    <row r="44" spans="8:8" ht="17.15" customHeight="1">
      <c r="A44" s="40"/>
      <c r="B44" s="41">
        <v>235238.0</v>
      </c>
      <c r="C44" s="42" t="s">
        <v>64</v>
      </c>
      <c r="D44" s="43"/>
      <c r="E44" s="44">
        <v>2.0</v>
      </c>
      <c r="F44" s="45" t="s">
        <v>37</v>
      </c>
      <c r="G44" s="46">
        <f>E44*M44</f>
        <v>4.6</v>
      </c>
      <c r="L44" s="58"/>
      <c r="M44" s="39">
        <f>IF(F44="A",4,IF(F44="A-",3.7,IF(F44="B+",3.3,IF(F44="B",3,IF(F44="B-",2.7,IF(F44="C+",2.3,IF(F44="C",2,IF(F44="D",1))))))))</f>
        <v>2.3</v>
      </c>
    </row>
    <row r="45" spans="8:8" ht="17.15" customHeight="1">
      <c r="A45" s="40"/>
      <c r="B45" s="41">
        <v>233210.0</v>
      </c>
      <c r="C45" s="42" t="s">
        <v>65</v>
      </c>
      <c r="D45" s="43"/>
      <c r="E45" s="44">
        <v>2.0</v>
      </c>
      <c r="F45" s="45" t="s">
        <v>31</v>
      </c>
      <c r="G45" s="46">
        <f>E45*M45</f>
        <v>7.4</v>
      </c>
      <c r="L45" s="58"/>
      <c r="M45" s="39">
        <f>IF(F45="A",4,IF(F45="A-",3.7,IF(F45="B+",3.3,IF(F45="B",3,IF(F45="B-",2.7,IF(F45="C+",2.3,IF(F45="C",2,IF(F45="D",1))))))))</f>
        <v>3.7</v>
      </c>
    </row>
    <row r="46" spans="8:8" ht="17.15" customHeight="1">
      <c r="A46" s="40"/>
      <c r="B46" s="41">
        <v>233214.0</v>
      </c>
      <c r="C46" s="42" t="s">
        <v>66</v>
      </c>
      <c r="D46" s="43"/>
      <c r="E46" s="44">
        <v>2.0</v>
      </c>
      <c r="F46" s="45" t="s">
        <v>39</v>
      </c>
      <c r="G46" s="46">
        <f>E46*M46</f>
        <v>5.4</v>
      </c>
      <c r="L46" s="58"/>
      <c r="M46" s="39">
        <f>IF(F46="A",4,IF(F46="A-",3.7,IF(F46="B+",3.3,IF(F46="B",3,IF(F46="B-",2.7,IF(F46="C+",2.3,IF(F46="C",2,IF(F46="D",1))))))))</f>
        <v>2.7</v>
      </c>
    </row>
    <row r="47" spans="8:8" ht="17.15" customHeight="1">
      <c r="A47" s="40"/>
      <c r="B47" s="41">
        <v>233218.0</v>
      </c>
      <c r="C47" s="42" t="s">
        <v>67</v>
      </c>
      <c r="D47" s="43"/>
      <c r="E47" s="44">
        <v>2.0</v>
      </c>
      <c r="F47" s="45" t="s">
        <v>44</v>
      </c>
      <c r="G47" s="46">
        <f>E47*M47</f>
        <v>6.6</v>
      </c>
      <c r="L47" s="58"/>
      <c r="M47" s="39">
        <f>IF(F47="A",4,IF(F47="A-",3.7,IF(F47="B+",3.3,IF(F47="B",3,IF(F47="B-",2.7,IF(F47="C+",2.3,IF(F47="C",2,IF(F47="D",1))))))))</f>
        <v>3.3</v>
      </c>
    </row>
    <row r="48" spans="8:8" ht="17.15" customHeight="1">
      <c r="A48" s="40"/>
      <c r="B48" s="41">
        <v>233222.0</v>
      </c>
      <c r="C48" s="42" t="s">
        <v>68</v>
      </c>
      <c r="D48" s="43"/>
      <c r="E48" s="44">
        <v>2.0</v>
      </c>
      <c r="F48" s="45" t="s">
        <v>33</v>
      </c>
      <c r="G48" s="46">
        <f>E48*M48</f>
        <v>6.0</v>
      </c>
      <c r="L48" s="58"/>
      <c r="M48" s="39">
        <f>IF(F48="A",4,IF(F48="A-",3.7,IF(F48="B+",3.3,IF(F48="B",3,IF(F48="B-",2.7,IF(F48="C+",2.3,IF(F48="C",2,IF(F48="D",1))))))))</f>
        <v>3.0</v>
      </c>
    </row>
    <row r="49" spans="8:8" ht="17.15" customHeight="1">
      <c r="A49" s="40"/>
      <c r="B49" s="41">
        <v>233259.0</v>
      </c>
      <c r="C49" s="42" t="s">
        <v>69</v>
      </c>
      <c r="D49" s="43"/>
      <c r="E49" s="44">
        <v>2.0</v>
      </c>
      <c r="F49" s="45" t="s">
        <v>44</v>
      </c>
      <c r="G49" s="46">
        <f>E49*M49</f>
        <v>6.6</v>
      </c>
      <c r="L49" s="58"/>
      <c r="M49" s="39">
        <f>IF(F49="A",4,IF(F49="A-",3.7,IF(F49="B+",3.3,IF(F49="B",3,IF(F49="B-",2.7,IF(F49="C+",2.3,IF(F49="C",2,IF(F49="D",1))))))))</f>
        <v>3.3</v>
      </c>
    </row>
    <row r="50" spans="8:8" ht="17.15" customHeight="1">
      <c r="A50" s="48"/>
      <c r="B50" s="49">
        <v>233237.0</v>
      </c>
      <c r="C50" s="50" t="s">
        <v>70</v>
      </c>
      <c r="D50" s="51"/>
      <c r="E50" s="52">
        <v>2.0</v>
      </c>
      <c r="F50" s="53" t="s">
        <v>71</v>
      </c>
      <c r="G50" s="54">
        <f>E50*M50</f>
        <v>8.0</v>
      </c>
      <c r="L50" s="58"/>
      <c r="M50" s="39">
        <f>IF(F50="A",4,IF(F50="A-",3.7,IF(F50="B+",3.3,IF(F50="B",3,IF(F50="B-",2.7,IF(F50="C+",2.3,IF(F50="C",2,IF(F50="D",1))))))))</f>
        <v>4.0</v>
      </c>
    </row>
    <row r="51" spans="8:8" ht="17.15" customHeight="1">
      <c r="A51" s="31" t="s">
        <v>72</v>
      </c>
      <c r="B51" s="32">
        <v>234104.0</v>
      </c>
      <c r="C51" s="33" t="s">
        <v>73</v>
      </c>
      <c r="D51" s="34"/>
      <c r="E51" s="35">
        <v>1.0</v>
      </c>
      <c r="F51" s="55" t="s">
        <v>31</v>
      </c>
      <c r="G51" s="37">
        <f>E51*M51</f>
        <v>3.7</v>
      </c>
      <c r="L51" s="59"/>
      <c r="M51" s="39">
        <f>IF(F51="A",4,IF(F51="A-",3.7,IF(F51="B+",3.3,IF(F51="B",3,IF(F51="B-",2.7,IF(F51="C+",2.3,IF(F51="C",2,IF(F51="D",1))))))))</f>
        <v>3.7</v>
      </c>
    </row>
    <row r="52" spans="8:8" ht="17.15" customHeight="1">
      <c r="A52" s="40"/>
      <c r="B52" s="41">
        <v>234202.0</v>
      </c>
      <c r="C52" s="47" t="s">
        <v>74</v>
      </c>
      <c r="D52" s="43"/>
      <c r="E52" s="44">
        <v>2.0</v>
      </c>
      <c r="F52" s="45" t="s">
        <v>44</v>
      </c>
      <c r="G52" s="46">
        <f>E52*M52</f>
        <v>6.6</v>
      </c>
      <c r="L52" s="59"/>
      <c r="M52" s="39">
        <f>IF(F52="A",4,IF(F52="A-",3.7,IF(F52="B+",3.3,IF(F52="B",3,IF(F52="B-",2.7,IF(F52="C+",2.3,IF(F52="C",2,IF(F52="D",1))))))))</f>
        <v>3.3</v>
      </c>
    </row>
    <row r="53" spans="8:8" ht="17.15" customHeight="1">
      <c r="A53" s="40"/>
      <c r="B53" s="41">
        <v>234204.0</v>
      </c>
      <c r="C53" s="42" t="s">
        <v>75</v>
      </c>
      <c r="D53" s="43"/>
      <c r="E53" s="44">
        <v>2.0</v>
      </c>
      <c r="F53" s="45" t="s">
        <v>37</v>
      </c>
      <c r="G53" s="46">
        <f>E53*M53</f>
        <v>4.6</v>
      </c>
      <c r="L53" s="59"/>
      <c r="M53" s="39">
        <f>IF(F53="A",4,IF(F53="A-",3.7,IF(F53="B+",3.3,IF(F53="B",3,IF(F53="B-",2.7,IF(F53="C+",2.3,IF(F53="C",2,IF(F53="D",1))))))))</f>
        <v>2.3</v>
      </c>
    </row>
    <row r="54" spans="8:8" ht="17.15" customHeight="1">
      <c r="A54" s="40"/>
      <c r="B54" s="41">
        <v>234207.0</v>
      </c>
      <c r="C54" s="42" t="s">
        <v>76</v>
      </c>
      <c r="D54" s="43"/>
      <c r="E54" s="44">
        <v>2.0</v>
      </c>
      <c r="F54" s="45" t="s">
        <v>39</v>
      </c>
      <c r="G54" s="46">
        <f>E54*M54</f>
        <v>5.4</v>
      </c>
      <c r="L54" s="59"/>
      <c r="M54" s="39">
        <f>IF(F54="A",4,IF(F54="A-",3.7,IF(F54="B+",3.3,IF(F54="B",3,IF(F54="B-",2.7,IF(F54="C+",2.3,IF(F54="C",2,IF(F54="D",1))))))))</f>
        <v>2.7</v>
      </c>
    </row>
    <row r="55" spans="8:8" ht="17.15" customHeight="1">
      <c r="A55" s="40"/>
      <c r="B55" s="41">
        <v>234211.0</v>
      </c>
      <c r="C55" s="42" t="s">
        <v>77</v>
      </c>
      <c r="D55" s="43"/>
      <c r="E55" s="44">
        <v>2.0</v>
      </c>
      <c r="F55" s="45" t="s">
        <v>31</v>
      </c>
      <c r="G55" s="46">
        <f>E55*M55</f>
        <v>7.4</v>
      </c>
      <c r="L55" s="59"/>
      <c r="M55" s="39">
        <f>IF(F55="A",4,IF(F55="A-",3.7,IF(F55="B+",3.3,IF(F55="B",3,IF(F55="B-",2.7,IF(F55="C+",2.3,IF(F55="C",2,IF(F55="D",1))))))))</f>
        <v>3.7</v>
      </c>
    </row>
    <row r="56" spans="8:8" ht="17.15" customHeight="1">
      <c r="A56" s="40"/>
      <c r="B56" s="41">
        <v>234215.0</v>
      </c>
      <c r="C56" s="42" t="s">
        <v>78</v>
      </c>
      <c r="D56" s="60"/>
      <c r="E56" s="61">
        <v>2.0</v>
      </c>
      <c r="F56" s="45" t="s">
        <v>33</v>
      </c>
      <c r="G56" s="62">
        <f>E56*M56</f>
        <v>6.0</v>
      </c>
      <c r="L56" s="59"/>
      <c r="M56" s="39">
        <f>IF(F56="A",4,IF(F56="A-",3.7,IF(F56="B+",3.3,IF(F56="B",3,IF(F56="B-",2.7,IF(F56="C+",2.3,IF(F56="C",2,IF(F56="D",1))))))))</f>
        <v>3.0</v>
      </c>
    </row>
    <row r="57" spans="8:8" ht="17.15" customHeight="1">
      <c r="A57" s="40"/>
      <c r="B57" s="41">
        <v>234219.0</v>
      </c>
      <c r="C57" s="42" t="s">
        <v>79</v>
      </c>
      <c r="D57" s="43"/>
      <c r="E57" s="44">
        <v>2.0</v>
      </c>
      <c r="F57" s="45" t="s">
        <v>33</v>
      </c>
      <c r="G57" s="46">
        <f>E57*M57</f>
        <v>6.0</v>
      </c>
      <c r="L57" s="59"/>
      <c r="M57" s="39">
        <f>IF(F57="A",4,IF(F57="A-",3.7,IF(F57="B+",3.3,IF(F57="B",3,IF(F57="B-",2.7,IF(F57="C+",2.3,IF(F57="C",2,IF(F57="D",1))))))))</f>
        <v>3.0</v>
      </c>
    </row>
    <row r="58" spans="8:8" ht="16.0" customHeight="1">
      <c r="A58" s="40"/>
      <c r="B58" s="41">
        <v>234261.0</v>
      </c>
      <c r="C58" s="42" t="s">
        <v>80</v>
      </c>
      <c r="D58" s="63"/>
      <c r="E58" s="64">
        <v>2.0</v>
      </c>
      <c r="F58" s="55" t="s">
        <v>31</v>
      </c>
      <c r="G58" s="56">
        <f>E58*M58</f>
        <v>7.4</v>
      </c>
      <c r="I58" s="3"/>
      <c r="M58" s="39">
        <f>IF(F58="A",4,IF(F58="A-",3.7,IF(F58="B+",3.3,IF(F58="B",3,IF(F58="B-",2.7,IF(F58="C+",2.3,IF(F58="C",2,IF(F58="D",1))))))))</f>
        <v>3.7</v>
      </c>
    </row>
    <row r="59" spans="8:8" ht="16.0" customHeight="1">
      <c r="A59" s="40"/>
      <c r="B59" s="41">
        <v>234270.0</v>
      </c>
      <c r="C59" s="42" t="s">
        <v>81</v>
      </c>
      <c r="D59" s="43"/>
      <c r="E59" s="44">
        <v>2.0</v>
      </c>
      <c r="F59" s="45" t="s">
        <v>39</v>
      </c>
      <c r="G59" s="46">
        <f>E59*M59</f>
        <v>5.4</v>
      </c>
      <c r="I59" s="3"/>
      <c r="M59" s="39">
        <f>IF(F59="A",4,IF(F59="A-",3.7,IF(F59="B+",3.3,IF(F59="B",3,IF(F59="B-",2.7,IF(F59="C+",2.3,IF(F59="C",2,IF(F59="D",1))))))))</f>
        <v>2.7</v>
      </c>
    </row>
    <row r="60" spans="8:8" ht="16.0" customHeight="1">
      <c r="A60" s="40"/>
      <c r="B60" s="41">
        <v>234235.0</v>
      </c>
      <c r="C60" s="42" t="s">
        <v>82</v>
      </c>
      <c r="D60" s="43"/>
      <c r="E60" s="44">
        <v>2.0</v>
      </c>
      <c r="F60" s="65" t="s">
        <v>31</v>
      </c>
      <c r="G60" s="46">
        <f>E60*M60</f>
        <v>7.4</v>
      </c>
      <c r="I60" s="3"/>
      <c r="M60" s="39">
        <f>IF(F60="A",4,IF(F60="A-",3.7,IF(F60="B+",3.3,IF(F60="B",3,IF(F60="B-",2.7,IF(F60="C+",2.3,IF(F60="C",2,IF(F60="D",1))))))))</f>
        <v>3.7</v>
      </c>
    </row>
    <row r="61" spans="8:8" ht="16.0" customHeight="1">
      <c r="A61" s="48"/>
      <c r="B61" s="49">
        <v>237275.0</v>
      </c>
      <c r="C61" s="50" t="s">
        <v>83</v>
      </c>
      <c r="D61" s="51"/>
      <c r="E61" s="52">
        <v>2.0</v>
      </c>
      <c r="F61" s="53" t="s">
        <v>44</v>
      </c>
      <c r="G61" s="54">
        <f>E61*M61</f>
        <v>6.6</v>
      </c>
      <c r="I61" s="3"/>
      <c r="M61" s="39">
        <f>IF(F61="A",4,IF(F61="A-",3.7,IF(F61="B+",3.3,IF(F61="B",3,IF(F61="B-",2.7,IF(F61="C+",2.3,IF(F61="C",2,IF(F61="D",1))))))))</f>
        <v>3.3</v>
      </c>
    </row>
    <row r="62" spans="8:8" ht="17.15" customHeight="1">
      <c r="A62" s="31" t="s">
        <v>84</v>
      </c>
      <c r="B62" s="66">
        <v>235105.0</v>
      </c>
      <c r="C62" s="33" t="s">
        <v>85</v>
      </c>
      <c r="D62" s="67"/>
      <c r="E62" s="68">
        <v>1.0</v>
      </c>
      <c r="F62" s="55" t="s">
        <v>31</v>
      </c>
      <c r="G62" s="46">
        <f>E62*M62</f>
        <v>3.7</v>
      </c>
      <c r="M62" s="39">
        <f>IF(F62="A",4,IF(F62="A-",3.7,IF(F62="B+",3.3,IF(F62="B",3,IF(F62="B-",2.7,IF(F62="C+",2.3,IF(F62="C",2,IF(F62="D",1))))))))</f>
        <v>3.7</v>
      </c>
    </row>
    <row r="63" spans="8:8" ht="17.15" customHeight="1">
      <c r="A63" s="40"/>
      <c r="B63" s="69">
        <v>205221.0</v>
      </c>
      <c r="C63" s="42" t="s">
        <v>86</v>
      </c>
      <c r="D63" s="70"/>
      <c r="E63" s="71">
        <v>2.0</v>
      </c>
      <c r="F63" s="45" t="s">
        <v>31</v>
      </c>
      <c r="G63" s="46">
        <f>E63*M63</f>
        <v>7.4</v>
      </c>
      <c r="M63" s="39">
        <f>IF(F63="A",4,IF(F63="A-",3.7,IF(F63="B+",3.3,IF(F63="B",3,IF(F63="B-",2.7,IF(F63="C+",2.3,IF(F63="C",2,IF(F63="D",1))))))))</f>
        <v>3.7</v>
      </c>
    </row>
    <row r="64" spans="8:8" ht="17.15" customHeight="1">
      <c r="A64" s="40"/>
      <c r="B64" s="69">
        <v>205222.0</v>
      </c>
      <c r="C64" s="42" t="s">
        <v>87</v>
      </c>
      <c r="D64" s="70"/>
      <c r="E64" s="71">
        <v>2.0</v>
      </c>
      <c r="F64" s="55" t="s">
        <v>39</v>
      </c>
      <c r="G64" s="46">
        <f>E64*M64</f>
        <v>5.4</v>
      </c>
      <c r="M64" s="39">
        <f>IF(F64="A",4,IF(F64="A-",3.7,IF(F64="B+",3.3,IF(F64="B",3,IF(F64="B-",2.7,IF(F64="C+",2.3,IF(F64="C",2,IF(F64="D",1))))))))</f>
        <v>2.7</v>
      </c>
    </row>
    <row r="65" spans="8:8" ht="17.15" customHeight="1">
      <c r="A65" s="40"/>
      <c r="B65" s="69">
        <v>205223.0</v>
      </c>
      <c r="C65" s="42" t="s">
        <v>88</v>
      </c>
      <c r="D65" s="70"/>
      <c r="E65" s="71">
        <v>1.0</v>
      </c>
      <c r="F65" s="45" t="s">
        <v>71</v>
      </c>
      <c r="G65" s="46">
        <f>E65*M65</f>
        <v>4.0</v>
      </c>
      <c r="L65" s="72"/>
      <c r="M65" s="39">
        <f>IF(F65="A",4,IF(F65="A-",3.7,IF(F65="B+",3.3,IF(F65="B",3,IF(F65="B-",2.7,IF(F65="C+",2.3,IF(F65="C",2,IF(F65="D",1))))))))</f>
        <v>4.0</v>
      </c>
    </row>
    <row r="66" spans="8:8" ht="17.15" customHeight="1">
      <c r="A66" s="40"/>
      <c r="B66" s="69">
        <v>235110.0</v>
      </c>
      <c r="C66" s="47" t="s">
        <v>89</v>
      </c>
      <c r="D66" s="70"/>
      <c r="E66" s="71">
        <v>2.0</v>
      </c>
      <c r="F66" s="45" t="s">
        <v>90</v>
      </c>
      <c r="G66" s="46">
        <f>E66*M66</f>
        <v>4.0</v>
      </c>
      <c r="L66" s="72"/>
      <c r="M66" s="39">
        <f>IF(F66="A",4,IF(F66="A-",3.7,IF(F66="B+",3.3,IF(F66="B",3,IF(F66="B-",2.7,IF(F66="C+",2.3,IF(F66="C",2,IF(F66="D",1))))))))</f>
        <v>2.0</v>
      </c>
    </row>
    <row r="67" spans="8:8" ht="17.15" customHeight="1">
      <c r="A67" s="40"/>
      <c r="B67" s="69">
        <v>235226.0</v>
      </c>
      <c r="C67" s="42" t="s">
        <v>91</v>
      </c>
      <c r="D67" s="70"/>
      <c r="E67" s="71">
        <v>2.0</v>
      </c>
      <c r="F67" s="45" t="s">
        <v>39</v>
      </c>
      <c r="G67" s="46">
        <f>E67*M67</f>
        <v>5.4</v>
      </c>
      <c r="L67" s="72"/>
      <c r="M67" s="39">
        <f>IF(F67="A",4,IF(F67="A-",3.7,IF(F67="B+",3.3,IF(F67="B",3,IF(F67="B-",2.7,IF(F67="C+",2.3,IF(F67="C",2,IF(F67="D",1))))))))</f>
        <v>2.7</v>
      </c>
    </row>
    <row r="68" spans="8:8" ht="17.15" customHeight="1">
      <c r="A68" s="40"/>
      <c r="B68" s="69">
        <v>236271.0</v>
      </c>
      <c r="C68" s="42" t="s">
        <v>92</v>
      </c>
      <c r="D68" s="70"/>
      <c r="E68" s="71">
        <v>2.0</v>
      </c>
      <c r="F68" s="45" t="s">
        <v>33</v>
      </c>
      <c r="G68" s="46">
        <f>E68*M68</f>
        <v>6.0</v>
      </c>
      <c r="L68" s="72"/>
      <c r="M68" s="39">
        <f>IF(F68="A",4,IF(F68="A-",3.7,IF(F68="B+",3.3,IF(F68="B",3,IF(F68="B-",2.7,IF(F68="C+",2.3,IF(F68="C",2,IF(F68="D",1))))))))</f>
        <v>3.0</v>
      </c>
    </row>
    <row r="69" spans="8:8" ht="17.15" customHeight="1">
      <c r="A69" s="40"/>
      <c r="B69" s="69">
        <v>235250.0</v>
      </c>
      <c r="C69" s="42" t="s">
        <v>93</v>
      </c>
      <c r="D69" s="70"/>
      <c r="E69" s="73">
        <v>2.0</v>
      </c>
      <c r="F69" s="45" t="s">
        <v>71</v>
      </c>
      <c r="G69" s="46">
        <f>E69*M69</f>
        <v>8.0</v>
      </c>
      <c r="L69" s="72"/>
      <c r="M69" s="39">
        <f>IF(F69="A",4,IF(F69="A-",3.7,IF(F69="B+",3.3,IF(F69="B",3,IF(F69="B-",2.7,IF(F69="C+",2.3,IF(F69="C",2,IF(F69="D",1))))))))</f>
        <v>4.0</v>
      </c>
    </row>
    <row r="70" spans="8:8" ht="17.15" customHeight="1">
      <c r="A70" s="40"/>
      <c r="B70" s="69">
        <v>235231.0</v>
      </c>
      <c r="C70" s="42" t="s">
        <v>94</v>
      </c>
      <c r="D70" s="70"/>
      <c r="E70" s="73">
        <v>2.0</v>
      </c>
      <c r="F70" s="45" t="s">
        <v>44</v>
      </c>
      <c r="G70" s="46">
        <f>E70*M70</f>
        <v>6.6</v>
      </c>
      <c r="L70" s="72"/>
      <c r="M70" s="39">
        <f>IF(F70="A",4,IF(F70="A-",3.7,IF(F70="B+",3.3,IF(F70="B",3,IF(F70="B-",2.7,IF(F70="C+",2.3,IF(F70="C",2,IF(F70="D",1))))))))</f>
        <v>3.3</v>
      </c>
    </row>
    <row r="71" spans="8:8" ht="17.15" customHeight="1">
      <c r="A71" s="40"/>
      <c r="B71" s="69">
        <v>235251.0</v>
      </c>
      <c r="C71" s="42" t="s">
        <v>95</v>
      </c>
      <c r="D71" s="70"/>
      <c r="E71" s="73">
        <v>2.0</v>
      </c>
      <c r="F71" s="45" t="s">
        <v>71</v>
      </c>
      <c r="G71" s="46">
        <f>E71*M71</f>
        <v>8.0</v>
      </c>
      <c r="L71" s="72"/>
      <c r="M71" s="39">
        <f>IF(F71="A",4,IF(F71="A-",3.7,IF(F71="B+",3.3,IF(F71="B",3,IF(F71="B-",2.7,IF(F71="C+",2.3,IF(F71="C",2,IF(F71="D",1))))))))</f>
        <v>4.0</v>
      </c>
    </row>
    <row r="72" spans="8:8" ht="17.15" customHeight="1">
      <c r="A72" s="40"/>
      <c r="B72" s="69">
        <v>235150.0</v>
      </c>
      <c r="C72" s="47" t="s">
        <v>96</v>
      </c>
      <c r="D72" s="74"/>
      <c r="E72" s="75">
        <v>2.0</v>
      </c>
      <c r="F72" s="65" t="s">
        <v>31</v>
      </c>
      <c r="G72" s="46">
        <f>E72*M72</f>
        <v>7.4</v>
      </c>
      <c r="L72" s="72"/>
      <c r="M72" s="39">
        <f>IF(F72="A",4,IF(F72="A-",3.7,IF(F72="B+",3.3,IF(F72="B",3,IF(F72="B-",2.7,IF(F72="C+",2.3,IF(F72="C",2,IF(F72="D",1))))))))</f>
        <v>3.7</v>
      </c>
    </row>
    <row r="73" spans="8:8" ht="17.15" customHeight="1">
      <c r="A73" s="48"/>
      <c r="B73" s="76">
        <v>235338.0</v>
      </c>
      <c r="C73" s="77" t="s">
        <v>97</v>
      </c>
      <c r="D73" s="78"/>
      <c r="E73" s="79">
        <v>2.0</v>
      </c>
      <c r="F73" s="53" t="s">
        <v>44</v>
      </c>
      <c r="G73" s="54">
        <f>E73*M73</f>
        <v>6.6</v>
      </c>
      <c r="L73" s="72"/>
      <c r="M73" s="39">
        <f>IF(F73="A",4,IF(F73="A-",3.7,IF(F73="B+",3.3,IF(F73="B",3,IF(F73="B-",2.7,IF(F73="C+",2.3,IF(F73="C",2,IF(F73="D",1))))))))</f>
        <v>3.3</v>
      </c>
    </row>
    <row r="74" spans="8:8" ht="17.15" customHeight="1">
      <c r="A74" s="31" t="s">
        <v>98</v>
      </c>
      <c r="B74" s="66">
        <v>236106.0</v>
      </c>
      <c r="C74" s="33" t="s">
        <v>99</v>
      </c>
      <c r="D74" s="67"/>
      <c r="E74" s="68">
        <v>1.0</v>
      </c>
      <c r="F74" s="55" t="s">
        <v>71</v>
      </c>
      <c r="G74" s="56">
        <f>E74*M74</f>
        <v>4.0</v>
      </c>
      <c r="L74" s="72"/>
      <c r="M74" s="39">
        <f>IF(F74="A",4,IF(F74="A-",3.7,IF(F74="B+",3.3,IF(F74="B",3,IF(F74="B-",2.7,IF(F74="C+",2.3,IF(F74="C",2,IF(F74="D",1))))))))</f>
        <v>4.0</v>
      </c>
    </row>
    <row r="75" spans="8:8" ht="17.15" customHeight="1">
      <c r="A75" s="40"/>
      <c r="B75" s="69">
        <v>236213.0</v>
      </c>
      <c r="C75" s="47" t="s">
        <v>100</v>
      </c>
      <c r="D75" s="70"/>
      <c r="E75" s="71">
        <v>2.0</v>
      </c>
      <c r="F75" s="45" t="s">
        <v>33</v>
      </c>
      <c r="G75" s="46">
        <f>E75*M75</f>
        <v>6.0</v>
      </c>
      <c r="L75" s="72"/>
      <c r="M75" s="39">
        <f>IF(F75="A",4,IF(F75="A-",3.7,IF(F75="B+",3.3,IF(F75="B",3,IF(F75="B-",2.7,IF(F75="C+",2.3,IF(F75="C",2,IF(F75="D",1))))))))</f>
        <v>3.0</v>
      </c>
    </row>
    <row r="76" spans="8:8" ht="17.15" customHeight="1">
      <c r="A76" s="40"/>
      <c r="B76" s="69">
        <v>236224.0</v>
      </c>
      <c r="C76" s="80" t="s">
        <v>101</v>
      </c>
      <c r="D76" s="70"/>
      <c r="E76" s="71">
        <v>2.0</v>
      </c>
      <c r="F76" s="45" t="s">
        <v>37</v>
      </c>
      <c r="G76" s="46">
        <f>E76*M76</f>
        <v>4.6</v>
      </c>
      <c r="I76" s="81"/>
      <c r="L76" s="72"/>
      <c r="M76" s="39">
        <f>IF(F76="A",4,IF(F76="A-",3.7,IF(F76="B+",3.3,IF(F76="B",3,IF(F76="B-",2.7,IF(F76="C+",2.3,IF(F76="C",2,IF(F76="D",1))))))))</f>
        <v>2.3</v>
      </c>
    </row>
    <row r="77" spans="8:8" ht="17.15" customHeight="1">
      <c r="A77" s="40"/>
      <c r="B77" s="69">
        <v>236111.0</v>
      </c>
      <c r="C77" s="80" t="s">
        <v>102</v>
      </c>
      <c r="D77" s="70"/>
      <c r="E77" s="71">
        <v>2.0</v>
      </c>
      <c r="F77" s="45" t="s">
        <v>39</v>
      </c>
      <c r="G77" s="46">
        <f>E77*M77</f>
        <v>5.4</v>
      </c>
      <c r="L77" s="82"/>
      <c r="M77" s="39">
        <f>IF(F77="A",4,IF(F77="A-",3.7,IF(F77="B+",3.3,IF(F77="B",3,IF(F77="B-",2.7,IF(F77="C+",2.3,IF(F77="C",2,IF(F77="D",1))))))))</f>
        <v>2.7</v>
      </c>
    </row>
    <row r="78" spans="8:8" ht="17.15" customHeight="1">
      <c r="A78" s="40"/>
      <c r="B78" s="69">
        <v>236224.0</v>
      </c>
      <c r="C78" s="80" t="s">
        <v>103</v>
      </c>
      <c r="D78" s="70"/>
      <c r="E78" s="71">
        <v>1.0</v>
      </c>
      <c r="F78" s="45" t="s">
        <v>44</v>
      </c>
      <c r="G78" s="46">
        <f>E78*M78</f>
        <v>3.3</v>
      </c>
      <c r="L78" s="82"/>
      <c r="M78" s="39">
        <f>IF(F78="A",4,IF(F78="A-",3.7,IF(F78="B+",3.3,IF(F78="B",3,IF(F78="B-",2.7,IF(F78="C+",2.3,IF(F78="C",2,IF(F78="D",1))))))))</f>
        <v>3.3</v>
      </c>
    </row>
    <row r="79" spans="8:8" ht="17.15" customHeight="1">
      <c r="A79" s="40"/>
      <c r="B79" s="69">
        <v>236225.0</v>
      </c>
      <c r="C79" s="80" t="s">
        <v>104</v>
      </c>
      <c r="D79" s="70"/>
      <c r="E79" s="41">
        <v>2.0</v>
      </c>
      <c r="F79" s="45" t="s">
        <v>33</v>
      </c>
      <c r="G79" s="46">
        <f>E79*M79</f>
        <v>6.0</v>
      </c>
      <c r="L79" s="82"/>
      <c r="M79" s="39">
        <f>IF(F79="A",4,IF(F79="A-",3.7,IF(F79="B+",3.3,IF(F79="B",3,IF(F79="B-",2.7,IF(F79="C+",2.3,IF(F79="C",2,IF(F79="D",1))))))))</f>
        <v>3.0</v>
      </c>
    </row>
    <row r="80" spans="8:8" ht="17.15" customHeight="1">
      <c r="A80" s="40"/>
      <c r="B80" s="83">
        <v>236229.0</v>
      </c>
      <c r="C80" s="84" t="s">
        <v>105</v>
      </c>
      <c r="D80" s="70"/>
      <c r="E80" s="71">
        <v>2.0</v>
      </c>
      <c r="F80" s="45" t="s">
        <v>71</v>
      </c>
      <c r="G80" s="46">
        <f>E80*M80</f>
        <v>8.0</v>
      </c>
      <c r="L80" s="82"/>
      <c r="M80" s="39">
        <f>IF(F80="A",4,IF(F80="A-",3.7,IF(F80="B+",3.3,IF(F80="B",3,IF(F80="B-",2.7,IF(F80="C+",2.3,IF(F80="C",2,IF(F80="D",1))))))))</f>
        <v>4.0</v>
      </c>
    </row>
    <row r="81" spans="8:8" ht="17.15" customHeight="1">
      <c r="A81" s="40"/>
      <c r="B81" s="69">
        <v>236268.0</v>
      </c>
      <c r="C81" s="42" t="s">
        <v>106</v>
      </c>
      <c r="D81" s="70"/>
      <c r="E81" s="71">
        <v>2.0</v>
      </c>
      <c r="F81" s="45" t="s">
        <v>39</v>
      </c>
      <c r="G81" s="46">
        <f>E81*M81</f>
        <v>5.4</v>
      </c>
      <c r="L81" s="82"/>
      <c r="M81" s="39">
        <f>IF(F81="A",4,IF(F81="A-",3.7,IF(F81="B+",3.3,IF(F81="B",3,IF(F81="B-",2.7,IF(F81="C+",2.3,IF(F81="C",2,IF(F81="D",1))))))))</f>
        <v>2.7</v>
      </c>
    </row>
    <row r="82" spans="8:8" ht="17.15" customHeight="1">
      <c r="A82" s="85"/>
      <c r="B82" s="69">
        <v>236234.0</v>
      </c>
      <c r="C82" s="42" t="s">
        <v>107</v>
      </c>
      <c r="D82" s="70"/>
      <c r="E82" s="41">
        <v>2.0</v>
      </c>
      <c r="F82" s="45" t="s">
        <v>39</v>
      </c>
      <c r="G82" s="46">
        <f>E82*M82</f>
        <v>5.4</v>
      </c>
      <c r="L82" s="82"/>
      <c r="M82" s="39">
        <f>IF(F82="A",4,IF(F82="A-",3.7,IF(F82="B+",3.3,IF(F82="B",3,IF(F82="B-",2.7,IF(F82="C+",2.3,IF(F82="C",2,IF(F82="D",1))))))))</f>
        <v>2.7</v>
      </c>
    </row>
    <row r="83" spans="8:8" ht="17.15" customHeight="1">
      <c r="A83" s="85"/>
      <c r="B83" s="86">
        <v>236252.0</v>
      </c>
      <c r="C83" s="77" t="s">
        <v>108</v>
      </c>
      <c r="D83" s="74"/>
      <c r="E83" s="41">
        <v>2.0</v>
      </c>
      <c r="F83" s="53" t="s">
        <v>31</v>
      </c>
      <c r="G83" s="54">
        <f>E83*M83</f>
        <v>7.4</v>
      </c>
      <c r="L83" s="82"/>
      <c r="M83" s="39">
        <f>IF(F83="A",4,IF(F83="A-",3.7,IF(F83="B+",3.3,IF(F83="B",3,IF(F83="B-",2.7,IF(F83="C+",2.3,IF(F83="C",2,IF(F83="D",1))))))))</f>
        <v>3.7</v>
      </c>
    </row>
    <row r="84" spans="8:8" ht="17.15" customHeight="1">
      <c r="A84" s="31" t="s">
        <v>109</v>
      </c>
      <c r="B84" s="32">
        <v>237107.0</v>
      </c>
      <c r="C84" s="33" t="s">
        <v>110</v>
      </c>
      <c r="D84" s="67"/>
      <c r="E84" s="68">
        <v>1.0</v>
      </c>
      <c r="F84" s="55" t="s">
        <v>44</v>
      </c>
      <c r="G84" s="56">
        <f>E84*M84</f>
        <v>3.3</v>
      </c>
      <c r="L84" s="82"/>
      <c r="M84" s="39">
        <f>IF(F84="A",4,IF(F84="A-",3.7,IF(F84="B+",3.3,IF(F84="B",3,IF(F84="B-",2.7,IF(F84="C+",2.3,IF(F84="C",2,IF(F84="D",1))))))))</f>
        <v>3.3</v>
      </c>
    </row>
    <row r="85" spans="8:8" ht="17.15" customHeight="1">
      <c r="A85" s="40"/>
      <c r="B85" s="41">
        <v>237312.0</v>
      </c>
      <c r="C85" s="42" t="s">
        <v>111</v>
      </c>
      <c r="D85" s="70"/>
      <c r="E85" s="71">
        <v>3.0</v>
      </c>
      <c r="F85" s="45" t="s">
        <v>31</v>
      </c>
      <c r="G85" s="46">
        <f>E85*M85</f>
        <v>11.100000000000001</v>
      </c>
      <c r="L85" s="82"/>
      <c r="M85" s="39">
        <f>IF(F85="A",4,IF(F85="A-",3.7,IF(F85="B+",3.3,IF(F85="B",3,IF(F85="B-",2.7,IF(F85="C+",2.3,IF(F85="C",2,IF(F85="D",1))))))))</f>
        <v>3.7</v>
      </c>
    </row>
    <row r="86" spans="8:8" ht="17.15" customHeight="1">
      <c r="A86" s="40"/>
      <c r="B86" s="41">
        <v>237227.0</v>
      </c>
      <c r="C86" s="42" t="s">
        <v>112</v>
      </c>
      <c r="D86" s="70"/>
      <c r="E86" s="71">
        <v>2.0</v>
      </c>
      <c r="F86" s="45" t="s">
        <v>31</v>
      </c>
      <c r="G86" s="46">
        <f>E86*M86</f>
        <v>7.4</v>
      </c>
      <c r="L86" s="82"/>
      <c r="M86" s="39">
        <f>IF(F86="A",4,IF(F86="A-",3.7,IF(F86="B+",3.3,IF(F86="B",3,IF(F86="B-",2.7,IF(F86="C+",2.3,IF(F86="C",2,IF(F86="D",1))))))))</f>
        <v>3.7</v>
      </c>
    </row>
    <row r="87" spans="8:8" ht="17.15" customHeight="1">
      <c r="A87" s="40"/>
      <c r="B87" s="41">
        <v>237228.0</v>
      </c>
      <c r="C87" s="42" t="s">
        <v>113</v>
      </c>
      <c r="D87" s="70"/>
      <c r="E87" s="71">
        <v>2.0</v>
      </c>
      <c r="F87" s="45" t="s">
        <v>71</v>
      </c>
      <c r="G87" s="46">
        <f>E87*M87</f>
        <v>8.0</v>
      </c>
      <c r="L87" s="82"/>
      <c r="M87" s="39">
        <f>IF(F87="A",4,IF(F87="A-",3.7,IF(F87="B+",3.3,IF(F87="B",3,IF(F87="B-",2.7,IF(F87="C+",2.3,IF(F87="C",2,IF(F87="D",1))))))))</f>
        <v>4.0</v>
      </c>
    </row>
    <row r="88" spans="8:8" ht="17.15" customHeight="1">
      <c r="A88" s="40"/>
      <c r="B88" s="87">
        <v>237232.0</v>
      </c>
      <c r="C88" s="84" t="s">
        <v>114</v>
      </c>
      <c r="D88" s="70"/>
      <c r="E88" s="73">
        <v>2.0</v>
      </c>
      <c r="F88" s="45" t="s">
        <v>37</v>
      </c>
      <c r="G88" s="46">
        <f>E88*M88</f>
        <v>4.6</v>
      </c>
      <c r="L88" s="88"/>
      <c r="M88" s="39">
        <f>IF(F88="A",4,IF(F88="A-",3.7,IF(F88="B+",3.3,IF(F88="B",3,IF(F88="B-",2.7,IF(F88="C+",2.3,IF(F88="C",2,IF(F88="D",1))))))))</f>
        <v>2.3</v>
      </c>
    </row>
    <row r="89" spans="8:8" ht="17.15" customHeight="1">
      <c r="A89" s="48"/>
      <c r="B89" s="89">
        <v>237240.0</v>
      </c>
      <c r="C89" s="90" t="s">
        <v>115</v>
      </c>
      <c r="D89" s="91"/>
      <c r="E89" s="92">
        <v>4.0</v>
      </c>
      <c r="F89" s="53" t="s">
        <v>71</v>
      </c>
      <c r="G89" s="54">
        <f>E89*M89</f>
        <v>16.0</v>
      </c>
      <c r="L89" s="88"/>
      <c r="M89" s="39">
        <f>IF(F89="A",4,IF(F89="A-",3.7,IF(F89="B+",3.3,IF(F89="B",3,IF(F89="B-",2.7,IF(F89="C+",2.3,IF(F89="C",2,IF(F89="D",1))))))))</f>
        <v>4.0</v>
      </c>
    </row>
    <row r="90" spans="8:8" ht="17.15" customHeight="1">
      <c r="A90" s="93" t="s">
        <v>116</v>
      </c>
      <c r="B90" s="32">
        <v>238108.0</v>
      </c>
      <c r="C90" s="33" t="s">
        <v>117</v>
      </c>
      <c r="D90" s="67"/>
      <c r="E90" s="68">
        <v>1.0</v>
      </c>
      <c r="F90" s="55" t="s">
        <v>31</v>
      </c>
      <c r="G90" s="46">
        <f>E90*M90</f>
        <v>3.7</v>
      </c>
      <c r="L90" s="88"/>
      <c r="M90" s="39">
        <f>IF(F90="A",4,IF(F90="A-",3.7,IF(F90="B+",3.3,IF(F90="B",3,IF(F90="B-",2.7,IF(F90="C+",2.3,IF(F90="C",2,IF(F90="D",1))))))))</f>
        <v>3.7</v>
      </c>
    </row>
    <row r="91" spans="8:8" ht="17.15" customHeight="1">
      <c r="A91" s="94"/>
      <c r="B91" s="41">
        <v>238314.0</v>
      </c>
      <c r="C91" s="42" t="s">
        <v>118</v>
      </c>
      <c r="D91" s="70"/>
      <c r="E91" s="71">
        <v>3.0</v>
      </c>
      <c r="F91" s="45" t="s">
        <v>71</v>
      </c>
      <c r="G91" s="46">
        <f>E91*M91</f>
        <v>12.0</v>
      </c>
      <c r="L91" s="88"/>
      <c r="M91" s="39">
        <f>IF(F91="A",4,IF(F91="A-",3.7,IF(F91="B+",3.3,IF(F91="B",3,IF(F91="B-",2.7,IF(F91="C+",2.3,IF(F91="C",2,IF(F91="D",1))))))))</f>
        <v>4.0</v>
      </c>
    </row>
    <row r="92" spans="8:8" ht="17.15" customHeight="1">
      <c r="A92" s="94"/>
      <c r="B92" s="95">
        <v>238615.0</v>
      </c>
      <c r="C92" s="96" t="s">
        <v>119</v>
      </c>
      <c r="D92" s="97"/>
      <c r="E92" s="98">
        <v>6.0</v>
      </c>
      <c r="F92" s="45" t="s">
        <v>71</v>
      </c>
      <c r="G92" s="46">
        <f>E92*M92</f>
        <v>24.0</v>
      </c>
      <c r="L92" s="88"/>
      <c r="M92" s="39">
        <f>IF(F92="A",4,IF(F92="A-",3.7,IF(F92="B+",3.3,IF(F92="B",3,IF(F92="B-",2.7,IF(F92="C+",2.3,IF(F92="C",2,IF(F92="D",1))))))))</f>
        <v>4.0</v>
      </c>
    </row>
    <row r="93" spans="8:8" ht="17.15" customHeight="1">
      <c r="A93" s="99" t="s">
        <v>120</v>
      </c>
      <c r="B93" s="100"/>
      <c r="C93" s="100"/>
      <c r="D93" s="101"/>
      <c r="E93" s="101">
        <f>SUM(E18:E57)+SUM(E58:E92)</f>
        <v>148.0</v>
      </c>
      <c r="F93" s="101"/>
      <c r="G93" s="101">
        <f>SUM(G18:G57)+SUM(G58:G92)</f>
        <v>478.9</v>
      </c>
      <c r="L93" s="88"/>
      <c r="M93" s="39"/>
    </row>
    <row r="94" spans="8:8" ht="17.15" customHeight="1">
      <c r="A94" s="102"/>
      <c r="B94" s="102"/>
      <c r="E94" s="102"/>
      <c r="F94" s="102"/>
      <c r="G94" s="103"/>
      <c r="H94" s="102"/>
      <c r="L94" s="88"/>
    </row>
    <row r="95" spans="8:8" ht="17.15" customHeight="1">
      <c r="A95" s="104" t="s">
        <v>121</v>
      </c>
      <c r="B95" s="104"/>
      <c r="C95" s="105" t="s">
        <v>122</v>
      </c>
      <c r="D95" s="106"/>
      <c r="E95" s="106"/>
      <c r="F95" s="106"/>
      <c r="G95" s="107"/>
      <c r="H95" s="108"/>
      <c r="L95" s="109"/>
    </row>
    <row r="96" spans="8:8" ht="17.15" customHeight="1">
      <c r="A96" s="12" t="s">
        <v>123</v>
      </c>
      <c r="B96" s="9"/>
      <c r="C96" s="110"/>
      <c r="D96" s="111"/>
      <c r="E96" s="111"/>
      <c r="F96" s="111"/>
      <c r="G96" s="112"/>
      <c r="H96" s="108"/>
      <c r="L96" s="109"/>
    </row>
    <row r="97" spans="8:8" ht="16.0" customHeight="1">
      <c r="A97" s="113"/>
      <c r="B97" s="104"/>
      <c r="C97" s="110"/>
      <c r="D97" s="111"/>
      <c r="E97" s="111"/>
      <c r="F97" s="111"/>
      <c r="G97" s="112"/>
      <c r="H97" s="108"/>
    </row>
    <row r="98" spans="8:8" ht="16.0" customHeight="1">
      <c r="A98" s="113"/>
      <c r="B98" s="104"/>
      <c r="C98" s="114"/>
      <c r="D98" s="115"/>
      <c r="E98" s="115"/>
      <c r="F98" s="115"/>
      <c r="G98" s="116"/>
      <c r="H98" s="108"/>
      <c r="L98" s="117"/>
      <c r="M98" s="118"/>
    </row>
    <row r="99" spans="8:8" ht="16.0" customHeight="1">
      <c r="C99" s="119"/>
      <c r="D99" s="119"/>
      <c r="E99" s="120"/>
      <c r="F99" s="120"/>
      <c r="G99" s="121"/>
      <c r="H99" s="113"/>
      <c r="L99" s="117"/>
      <c r="M99" s="118"/>
    </row>
    <row r="100" spans="8:8" ht="16.0" customHeight="1">
      <c r="C100" s="122" t="s">
        <v>124</v>
      </c>
      <c r="D100" s="122"/>
      <c r="E100" s="123" t="s">
        <v>125</v>
      </c>
      <c r="F100" s="124">
        <f>G93/E93</f>
        <v>3.235810810810811</v>
      </c>
      <c r="G100" s="124"/>
      <c r="L100" s="117"/>
      <c r="M100" s="118"/>
    </row>
    <row r="101" spans="8:8" ht="16.0" customHeight="1">
      <c r="C101" s="125" t="s">
        <v>126</v>
      </c>
      <c r="D101" s="125"/>
      <c r="E101" s="123"/>
      <c r="F101" s="123"/>
      <c r="G101" s="124"/>
      <c r="L101" s="117"/>
      <c r="M101" s="118"/>
    </row>
    <row r="102" spans="8:8" ht="16.0" customHeight="1">
      <c r="C102" s="122" t="s">
        <v>127</v>
      </c>
      <c r="D102" s="122"/>
      <c r="E102" s="126" t="s">
        <v>125</v>
      </c>
      <c r="F102" s="122" t="str">
        <f>IF(F100&gt;=3.51,"DENGAN PUJIAN",IF(F100&gt;=3.01,"SANGAT MEMUASKAN",IF(F100&gt;=2.76,"MEMUASKAN","Cukup")))</f>
        <v>SANGAT MEMUASKAN</v>
      </c>
      <c r="G102" s="113"/>
      <c r="L102" s="127"/>
      <c r="M102" s="128"/>
    </row>
    <row r="103" spans="8:8" ht="16.0" customHeight="1">
      <c r="C103" s="125" t="s">
        <v>128</v>
      </c>
      <c r="D103" s="125"/>
      <c r="E103" s="129"/>
      <c r="F103" s="125" t="str">
        <f>IF(F100&gt;=3.51,"(Cumlaude)",IF(F100&gt;=3.01,"(Very Satisfactory)",IF(F100&gt;=2.76,"(Satisfactory)","(Adequate)")))</f>
        <v>(Very Satisfactory)</v>
      </c>
      <c r="G103" s="113"/>
    </row>
    <row r="104" spans="8:8" ht="16.0" customHeight="1">
      <c r="B104" s="130"/>
    </row>
    <row r="105" spans="8:8" ht="16.0" customHeight="1">
      <c r="B105" s="131"/>
    </row>
    <row r="106" spans="8:8" ht="16.0" customHeight="1">
      <c r="C106" s="1" t="s">
        <v>45</v>
      </c>
      <c r="E106" s="132" t="s">
        <v>129</v>
      </c>
      <c r="H106" s="3"/>
    </row>
    <row r="107" spans="8:8" ht="16.0" customHeight="1">
      <c r="E107" s="133"/>
      <c r="F107" s="12"/>
      <c r="G107" s="12"/>
      <c r="H107" s="3"/>
    </row>
    <row r="108" spans="8:8" ht="16.0" customHeight="1">
      <c r="C108" s="3"/>
      <c r="E108" s="3" t="s">
        <v>130</v>
      </c>
      <c r="H108" s="13"/>
    </row>
    <row r="109" spans="8:8" ht="16.0" customHeight="1">
      <c r="E109" s="13"/>
      <c r="H109" s="13"/>
      <c r="I109" s="3"/>
    </row>
    <row r="110" spans="8:8" ht="16.0" customHeight="1">
      <c r="E110" s="13"/>
      <c r="H110" s="13"/>
      <c r="I110" s="3"/>
    </row>
    <row r="111" spans="8:8" ht="19.5" customHeight="1">
      <c r="E111" s="13"/>
      <c r="H111" s="13"/>
      <c r="I111" s="13"/>
    </row>
    <row r="112" spans="8:8" ht="16.0" customHeight="1">
      <c r="E112" s="13"/>
      <c r="H112" s="13"/>
      <c r="I112" s="13"/>
    </row>
    <row r="113" spans="8:8" ht="16.0" customHeight="1">
      <c r="C113" s="14"/>
      <c r="E113" s="134" t="s">
        <v>131</v>
      </c>
      <c r="H113" s="13"/>
      <c r="I113" s="13"/>
    </row>
    <row r="114" spans="8:8" ht="16.0" customHeight="1">
      <c r="B114" s="3"/>
      <c r="C114" s="3"/>
      <c r="E114" s="135" t="s">
        <v>132</v>
      </c>
      <c r="I114" s="13"/>
    </row>
    <row r="115" spans="8:8" ht="16.0" customHeight="1">
      <c r="I115" s="13"/>
    </row>
    <row r="116" spans="8:8" ht="16.0" customHeight="1">
      <c r="I116" s="13"/>
    </row>
    <row r="117" spans="8:8" ht="16.0" customHeight="1"/>
    <row r="118" spans="8:8" ht="16.0" customHeight="1">
      <c r="G118" s="136"/>
    </row>
    <row r="119" spans="8:8" ht="16.0" customHeight="1"/>
    <row r="120" spans="8:8" ht="16.0" customHeight="1"/>
    <row r="121" spans="8:8" ht="16.0" customHeight="1"/>
    <row r="122" spans="8:8" ht="16.0" customHeight="1"/>
    <row r="123" spans="8:8" ht="16.0" customHeight="1"/>
    <row r="124" spans="8:8" ht="16.0" customHeight="1"/>
    <row r="125" spans="8:8" ht="16.0" customHeight="1"/>
    <row r="126" spans="8:8" ht="16.0" customHeight="1"/>
    <row r="127" spans="8:8" ht="16.0" customHeight="1"/>
    <row r="129" spans="8:8" ht="15.5" customHeight="1">
      <c r="H129" s="136"/>
    </row>
    <row r="150" spans="8:8" ht="15.5" customHeight="1">
      <c r="H150" s="136"/>
    </row>
  </sheetData>
  <sheetProtection password="8c81" sheet="1" objects="1" scenarios="1" selectLockedCells="1" selectUnlockedCells="1"/>
  <mergeCells count="14">
    <mergeCell ref="A93:C93"/>
    <mergeCell ref="C95:G98"/>
    <mergeCell ref="A84:A89"/>
    <mergeCell ref="A4:G4"/>
    <mergeCell ref="A3:G3"/>
    <mergeCell ref="A62:A73"/>
    <mergeCell ref="A74:A83"/>
    <mergeCell ref="C16:D16"/>
    <mergeCell ref="A16:A17"/>
    <mergeCell ref="A29:A39"/>
    <mergeCell ref="A40:A50"/>
    <mergeCell ref="A51:A61"/>
    <mergeCell ref="A18:A28"/>
    <mergeCell ref="C17:D17"/>
  </mergeCells>
  <pageMargins left="0.7" right="0.7" top="0.75" bottom="0.75" header="0.3" footer="0.3"/>
  <pageSetup paperSize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O147"/>
  <sheetViews>
    <sheetView workbookViewId="0" zoomScale="80">
      <selection activeCell="E103" sqref="E103"/>
    </sheetView>
  </sheetViews>
  <sheetFormatPr defaultRowHeight="14.5" customHeight="1" defaultColWidth="9"/>
  <cols>
    <col min="1" max="1" customWidth="1" width="7.2695312" style="137"/>
    <col min="2" max="2" customWidth="1" width="13.816406" style="137"/>
    <col min="3" max="3" customWidth="1" width="55.816406" style="137"/>
    <col min="4" max="4" customWidth="1" width="23.542969" style="137"/>
    <col min="5" max="5" customWidth="1" width="13.269531" style="137"/>
    <col min="6" max="6" customWidth="1" width="13.269531" style="137"/>
    <col min="7" max="7" customWidth="1" width="13.269531" style="137"/>
    <col min="8" max="8" customWidth="1" width="9.542969" style="137"/>
    <col min="9" max="9" customWidth="1" width="11.0" style="137"/>
    <col min="10" max="10" customWidth="1" width="3.8164062" style="137"/>
    <col min="11" max="11" customWidth="1" width="3.8164062" style="137"/>
    <col min="12" max="12" customWidth="1" width="4.2695312" style="137"/>
    <col min="13" max="13" hidden="1" customWidth="1" width="4.7265625" style="137"/>
    <col min="14" max="14" customWidth="1" width="4.7265625" style="137"/>
  </cols>
  <sheetData>
    <row r="1" spans="8:8" ht="20.15" customHeight="1">
      <c r="A1" s="138"/>
      <c r="B1" s="138"/>
      <c r="C1" s="138"/>
      <c r="D1" s="138"/>
      <c r="E1" s="138"/>
      <c r="F1" s="138"/>
      <c r="G1" s="138"/>
      <c r="H1" s="138"/>
      <c r="I1" s="138"/>
    </row>
    <row r="2" spans="8:8" ht="14.25" customHeight="1">
      <c r="F2" s="139"/>
      <c r="G2" s="139"/>
      <c r="H2" s="139"/>
      <c r="I2" s="140"/>
      <c r="J2" s="139"/>
      <c r="K2" s="139"/>
    </row>
    <row r="3" spans="8:8" ht="17.25" customHeight="1">
      <c r="A3" s="141" t="s">
        <v>0</v>
      </c>
      <c r="B3" s="141"/>
      <c r="C3" s="141"/>
      <c r="D3" s="141"/>
      <c r="E3" s="141"/>
      <c r="F3" s="141"/>
      <c r="G3" s="141"/>
      <c r="H3" s="142"/>
      <c r="I3" s="142"/>
    </row>
    <row r="4" spans="8:8" ht="15.0" customHeight="1">
      <c r="A4" s="143"/>
      <c r="B4" s="143"/>
      <c r="C4" s="143"/>
      <c r="D4" s="143"/>
      <c r="E4" s="143"/>
      <c r="F4" s="143"/>
      <c r="G4" s="143"/>
      <c r="H4" s="144"/>
      <c r="I4" s="142"/>
    </row>
    <row r="5" spans="8:8" ht="18.0" customHeight="1">
      <c r="A5" s="145" t="s">
        <v>1</v>
      </c>
      <c r="B5" s="145"/>
      <c r="C5" s="145" t="s">
        <v>133</v>
      </c>
      <c r="D5" s="145" t="s">
        <v>3</v>
      </c>
      <c r="E5" s="145" t="s">
        <v>134</v>
      </c>
      <c r="F5" s="146"/>
      <c r="G5" s="146"/>
      <c r="H5" s="146"/>
      <c r="I5" s="146"/>
    </row>
    <row r="6" spans="8:8" ht="18.0" customHeight="1">
      <c r="A6" s="145" t="s">
        <v>5</v>
      </c>
      <c r="B6" s="145"/>
      <c r="C6" s="147" t="s">
        <v>135</v>
      </c>
      <c r="D6" s="148" t="s">
        <v>7</v>
      </c>
      <c r="E6" s="149"/>
      <c r="H6" s="150"/>
    </row>
    <row r="7" spans="8:8" ht="18.0" customHeight="1">
      <c r="A7" s="151" t="s">
        <v>9</v>
      </c>
      <c r="B7" s="145"/>
      <c r="C7" s="152" t="s">
        <v>136</v>
      </c>
      <c r="D7" s="152"/>
      <c r="E7" s="145"/>
      <c r="H7" s="150"/>
    </row>
    <row r="8" spans="8:8" ht="18.0" customHeight="1">
      <c r="A8" s="153" t="s">
        <v>11</v>
      </c>
      <c r="B8" s="145"/>
      <c r="C8" s="145" t="s">
        <v>137</v>
      </c>
      <c r="D8" s="152"/>
      <c r="E8" s="145"/>
      <c r="H8" s="150"/>
    </row>
    <row r="9" spans="8:8" ht="18.0" customHeight="1">
      <c r="A9" s="148" t="s">
        <v>13</v>
      </c>
      <c r="B9" s="150"/>
      <c r="C9" s="148" t="s">
        <v>138</v>
      </c>
      <c r="D9" s="154"/>
      <c r="E9" s="148"/>
      <c r="H9" s="150"/>
    </row>
    <row r="10" spans="8:8" ht="18.0" customHeight="1">
      <c r="A10" s="152" t="s">
        <v>15</v>
      </c>
      <c r="B10" s="145"/>
      <c r="C10" s="145" t="s">
        <v>2</v>
      </c>
      <c r="H10" s="150"/>
    </row>
    <row r="11" spans="8:8" ht="15.0" customHeight="1">
      <c r="A11" s="150"/>
      <c r="D11" s="155" t="s">
        <v>45</v>
      </c>
    </row>
    <row r="12" spans="8:8" ht="15.0" customHeight="1">
      <c r="A12" s="156"/>
      <c r="B12" s="156"/>
      <c r="C12" s="156"/>
      <c r="D12" s="156"/>
      <c r="E12" s="156"/>
      <c r="F12" s="156"/>
      <c r="G12" s="156"/>
      <c r="H12" s="157"/>
      <c r="I12" s="150"/>
      <c r="J12" s="150"/>
      <c r="K12" s="150"/>
    </row>
    <row r="13" spans="8:8" ht="16.0" customHeight="1">
      <c r="A13" s="158" t="s">
        <v>16</v>
      </c>
      <c r="B13" s="159" t="s">
        <v>17</v>
      </c>
      <c r="C13" s="160" t="s">
        <v>18</v>
      </c>
      <c r="D13" s="161"/>
      <c r="E13" s="162" t="s">
        <v>19</v>
      </c>
      <c r="F13" s="159" t="s">
        <v>20</v>
      </c>
      <c r="G13" s="162" t="s">
        <v>21</v>
      </c>
      <c r="H13" s="163"/>
      <c r="J13" s="150"/>
      <c r="K13" s="150"/>
      <c r="M13" s="164" t="s">
        <v>22</v>
      </c>
    </row>
    <row r="14" spans="8:8" ht="16.0" customHeight="1">
      <c r="A14" s="165"/>
      <c r="B14" s="166" t="s">
        <v>23</v>
      </c>
      <c r="C14" s="167" t="s">
        <v>24</v>
      </c>
      <c r="D14" s="168"/>
      <c r="E14" s="169" t="s">
        <v>25</v>
      </c>
      <c r="F14" s="166" t="s">
        <v>26</v>
      </c>
      <c r="G14" s="169" t="s">
        <v>27</v>
      </c>
      <c r="J14" s="150"/>
      <c r="K14" s="150"/>
      <c r="M14" s="170" t="s">
        <v>28</v>
      </c>
    </row>
    <row r="15" spans="8:8" ht="17.15" customHeight="1">
      <c r="A15" s="171" t="s">
        <v>29</v>
      </c>
      <c r="B15" s="172">
        <v>231101.0</v>
      </c>
      <c r="C15" s="173" t="s">
        <v>30</v>
      </c>
      <c r="D15" s="174"/>
      <c r="E15" s="175">
        <v>1.0</v>
      </c>
      <c r="F15" s="176" t="s">
        <v>31</v>
      </c>
      <c r="G15" s="177">
        <f>E15*M15</f>
        <v>3.7</v>
      </c>
      <c r="J15" s="150"/>
      <c r="K15" s="150"/>
      <c r="L15" s="178"/>
      <c r="M15" s="179">
        <f>IF(F15="A",4,IF(F15="A-",3.7,IF(F15="B+",3.3,IF(F15="B",3,IF(F15="B-",2.7,IF(F15="C+",2.3,IF(F15="C",2,IF(F15="D",1))))))))</f>
        <v>3.7</v>
      </c>
    </row>
    <row r="16" spans="8:8" ht="17.15" customHeight="1">
      <c r="A16" s="180"/>
      <c r="B16" s="181">
        <v>231209.0</v>
      </c>
      <c r="C16" s="182" t="s">
        <v>32</v>
      </c>
      <c r="D16" s="183"/>
      <c r="E16" s="184">
        <v>2.0</v>
      </c>
      <c r="F16" s="185" t="s">
        <v>44</v>
      </c>
      <c r="G16" s="186">
        <f>E16*M16</f>
        <v>6.6</v>
      </c>
      <c r="J16" s="150"/>
      <c r="K16" s="150"/>
      <c r="L16" s="178"/>
      <c r="M16" s="179">
        <f>IF(F16="A",4,IF(F16="A-",3.7,IF(F16="B+",3.3,IF(F16="B",3,IF(F16="B-",2.7,IF(F16="C+",2.3,IF(F16="C",2,IF(F16="D",1))))))))</f>
        <v>3.3</v>
      </c>
    </row>
    <row r="17" spans="8:8" ht="17.15" customHeight="1">
      <c r="A17" s="180"/>
      <c r="B17" s="181">
        <v>231213.0</v>
      </c>
      <c r="C17" s="182" t="s">
        <v>34</v>
      </c>
      <c r="D17" s="183"/>
      <c r="E17" s="184">
        <v>2.0</v>
      </c>
      <c r="F17" s="185" t="s">
        <v>31</v>
      </c>
      <c r="G17" s="186">
        <f>E17*M17</f>
        <v>7.4</v>
      </c>
      <c r="L17" s="178"/>
      <c r="M17" s="179">
        <f>IF(F17="A",4,IF(F17="A-",3.7,IF(F17="B+",3.3,IF(F17="B",3,IF(F17="B-",2.7,IF(F17="C+",2.3,IF(F17="C",2,IF(F17="D",1))))))))</f>
        <v>3.7</v>
      </c>
    </row>
    <row r="18" spans="8:8" ht="17.15" customHeight="1">
      <c r="A18" s="180"/>
      <c r="B18" s="181">
        <v>231204.0</v>
      </c>
      <c r="C18" s="187" t="s">
        <v>35</v>
      </c>
      <c r="D18" s="183"/>
      <c r="E18" s="184">
        <v>2.0</v>
      </c>
      <c r="F18" s="185" t="s">
        <v>44</v>
      </c>
      <c r="G18" s="186">
        <f>E18*M18</f>
        <v>6.6</v>
      </c>
      <c r="L18" s="178"/>
      <c r="M18" s="179">
        <f>IF(F18="A",4,IF(F18="A-",3.7,IF(F18="B+",3.3,IF(F18="B",3,IF(F18="B-",2.7,IF(F18="C+",2.3,IF(F18="C",2,IF(F18="D",1))))))))</f>
        <v>3.3</v>
      </c>
    </row>
    <row r="19" spans="8:8" ht="17.15" customHeight="1">
      <c r="A19" s="180"/>
      <c r="B19" s="181">
        <v>231201.0</v>
      </c>
      <c r="C19" s="182" t="s">
        <v>36</v>
      </c>
      <c r="D19" s="183"/>
      <c r="E19" s="184">
        <v>2.0</v>
      </c>
      <c r="F19" s="185" t="s">
        <v>44</v>
      </c>
      <c r="G19" s="186">
        <f>E19*M19</f>
        <v>6.6</v>
      </c>
      <c r="L19" s="178"/>
      <c r="M19" s="179">
        <f>IF(F19="A",4,IF(F19="A-",3.7,IF(F19="B+",3.3,IF(F19="B",3,IF(F19="B-",2.7,IF(F19="C+",2.3,IF(F19="C",2,IF(F19="D",1))))))))</f>
        <v>3.3</v>
      </c>
    </row>
    <row r="20" spans="8:8" ht="17.15" customHeight="1">
      <c r="A20" s="180"/>
      <c r="B20" s="181">
        <v>231205.0</v>
      </c>
      <c r="C20" s="182" t="s">
        <v>38</v>
      </c>
      <c r="D20" s="183"/>
      <c r="E20" s="184">
        <v>2.0</v>
      </c>
      <c r="F20" s="185" t="s">
        <v>39</v>
      </c>
      <c r="G20" s="186">
        <f>E20*M20</f>
        <v>5.4</v>
      </c>
      <c r="L20" s="178"/>
      <c r="M20" s="179">
        <f>IF(F20="A",4,IF(F20="A-",3.7,IF(F20="B+",3.3,IF(F20="B",3,IF(F20="B-",2.7,IF(F20="C+",2.3,IF(F20="C",2,IF(F20="D",1))))))))</f>
        <v>2.7</v>
      </c>
    </row>
    <row r="21" spans="8:8" ht="17.15" customHeight="1">
      <c r="A21" s="180"/>
      <c r="B21" s="181">
        <v>231208.0</v>
      </c>
      <c r="C21" s="182" t="s">
        <v>40</v>
      </c>
      <c r="D21" s="183"/>
      <c r="E21" s="184">
        <v>2.0</v>
      </c>
      <c r="F21" s="185" t="s">
        <v>33</v>
      </c>
      <c r="G21" s="186">
        <f>E21*M21</f>
        <v>6.0</v>
      </c>
      <c r="L21" s="178"/>
      <c r="M21" s="179">
        <f>IF(F21="A",4,IF(F21="A-",3.7,IF(F21="B+",3.3,IF(F21="B",3,IF(F21="B-",2.7,IF(F21="C+",2.3,IF(F21="C",2,IF(F21="D",1))))))))</f>
        <v>3.0</v>
      </c>
    </row>
    <row r="22" spans="8:8" ht="17.15" customHeight="1">
      <c r="A22" s="180"/>
      <c r="B22" s="181">
        <v>231212.0</v>
      </c>
      <c r="C22" s="182" t="s">
        <v>41</v>
      </c>
      <c r="D22" s="183"/>
      <c r="E22" s="184">
        <v>2.0</v>
      </c>
      <c r="F22" s="185" t="s">
        <v>44</v>
      </c>
      <c r="G22" s="186">
        <f>E22*M22</f>
        <v>6.6</v>
      </c>
      <c r="L22" s="178"/>
      <c r="M22" s="179">
        <f>IF(F22="A",4,IF(F22="A-",3.7,IF(F22="B+",3.3,IF(F22="B",3,IF(F22="B-",2.7,IF(F22="C+",2.3,IF(F22="C",2,IF(F22="D",1))))))))</f>
        <v>3.3</v>
      </c>
    </row>
    <row r="23" spans="8:8" ht="17.15" customHeight="1">
      <c r="A23" s="180"/>
      <c r="B23" s="181">
        <v>231249.0</v>
      </c>
      <c r="C23" s="182" t="s">
        <v>42</v>
      </c>
      <c r="D23" s="183"/>
      <c r="E23" s="184">
        <v>2.0</v>
      </c>
      <c r="F23" s="185" t="s">
        <v>33</v>
      </c>
      <c r="G23" s="186">
        <f>E23*M23</f>
        <v>6.0</v>
      </c>
      <c r="L23" s="178"/>
      <c r="M23" s="179">
        <f>IF(F23="A",4,IF(F23="A-",3.7,IF(F23="B+",3.3,IF(F23="B",3,IF(F23="B-",2.7,IF(F23="C+",2.3,IF(F23="C",2,IF(F23="D",1))))))))</f>
        <v>3.0</v>
      </c>
    </row>
    <row r="24" spans="8:8" ht="17.15" customHeight="1">
      <c r="A24" s="180"/>
      <c r="B24" s="181">
        <v>231220.0</v>
      </c>
      <c r="C24" s="182" t="s">
        <v>43</v>
      </c>
      <c r="D24" s="183"/>
      <c r="E24" s="184">
        <v>2.0</v>
      </c>
      <c r="F24" s="185" t="s">
        <v>33</v>
      </c>
      <c r="G24" s="186">
        <f>E24*M24</f>
        <v>6.0</v>
      </c>
      <c r="I24" s="150" t="s">
        <v>45</v>
      </c>
      <c r="J24" s="150"/>
      <c r="K24" s="150"/>
      <c r="L24" s="178"/>
      <c r="M24" s="179">
        <f>IF(F24="A",4,IF(F24="A-",3.7,IF(F24="B+",3.3,IF(F24="B",3,IF(F24="B-",2.7,IF(F24="C+",2.3,IF(F24="C",2,IF(F24="D",1))))))))</f>
        <v>3.0</v>
      </c>
    </row>
    <row r="25" spans="8:8" ht="17.15" customHeight="1">
      <c r="A25" s="188"/>
      <c r="B25" s="189">
        <v>231223.0</v>
      </c>
      <c r="C25" s="190" t="s">
        <v>46</v>
      </c>
      <c r="D25" s="191"/>
      <c r="E25" s="192">
        <v>2.0</v>
      </c>
      <c r="F25" s="193" t="s">
        <v>33</v>
      </c>
      <c r="G25" s="194">
        <f>E25*M25</f>
        <v>6.0</v>
      </c>
      <c r="J25" s="150"/>
      <c r="K25" s="150"/>
      <c r="L25" s="178"/>
      <c r="M25" s="179">
        <f>IF(F25="A",4,IF(F25="A-",3.7,IF(F25="B+",3.3,IF(F25="B",3,IF(F25="B-",2.7,IF(F25="C+",2.3,IF(F25="C",2,IF(F25="D",1))))))))</f>
        <v>3.0</v>
      </c>
    </row>
    <row r="26" spans="8:8" ht="17.15" customHeight="1">
      <c r="A26" s="171" t="s">
        <v>47</v>
      </c>
      <c r="B26" s="172">
        <v>232102.0</v>
      </c>
      <c r="C26" s="173" t="s">
        <v>48</v>
      </c>
      <c r="D26" s="174"/>
      <c r="E26" s="175">
        <v>1.0</v>
      </c>
      <c r="F26" s="195" t="s">
        <v>44</v>
      </c>
      <c r="G26" s="196">
        <f>E26*M26</f>
        <v>3.3</v>
      </c>
      <c r="L26" s="197"/>
      <c r="M26" s="179">
        <f>IF(F26="A",4,IF(F26="A-",3.7,IF(F26="B+",3.3,IF(F26="B",3,IF(F26="B-",2.7,IF(F26="C+",2.3,IF(F26="C",2,IF(F26="D",1))))))))</f>
        <v>3.3</v>
      </c>
    </row>
    <row r="27" spans="8:8" ht="17.15" customHeight="1">
      <c r="A27" s="180"/>
      <c r="B27" s="181">
        <v>232210.0</v>
      </c>
      <c r="C27" s="182" t="s">
        <v>49</v>
      </c>
      <c r="D27" s="183"/>
      <c r="E27" s="184">
        <v>2.0</v>
      </c>
      <c r="F27" s="185" t="s">
        <v>33</v>
      </c>
      <c r="G27" s="186">
        <f>E27*M27</f>
        <v>6.0</v>
      </c>
      <c r="J27" s="150"/>
      <c r="K27" s="150"/>
      <c r="L27" s="197"/>
      <c r="M27" s="179">
        <f>IF(F27="A",4,IF(F27="A-",3.7,IF(F27="B+",3.3,IF(F27="B",3,IF(F27="B-",2.7,IF(F27="C+",2.3,IF(F27="C",2,IF(F27="D",1))))))))</f>
        <v>3.0</v>
      </c>
    </row>
    <row r="28" spans="8:8" ht="17.15" customHeight="1">
      <c r="A28" s="180"/>
      <c r="B28" s="181">
        <v>232206.0</v>
      </c>
      <c r="C28" s="182" t="s">
        <v>50</v>
      </c>
      <c r="D28" s="183"/>
      <c r="E28" s="184">
        <v>2.0</v>
      </c>
      <c r="F28" s="185" t="s">
        <v>44</v>
      </c>
      <c r="G28" s="186">
        <f>E28*M28</f>
        <v>6.6</v>
      </c>
      <c r="J28" s="150"/>
      <c r="K28" s="150"/>
      <c r="L28" s="197"/>
      <c r="M28" s="179">
        <f>IF(F28="A",4,IF(F28="A-",3.7,IF(F28="B+",3.3,IF(F28="B",3,IF(F28="B-",2.7,IF(F28="C+",2.3,IF(F28="C",2,IF(F28="D",1))))))))</f>
        <v>3.3</v>
      </c>
    </row>
    <row r="29" spans="8:8" ht="17.15" customHeight="1">
      <c r="A29" s="180"/>
      <c r="B29" s="181">
        <v>232205.0</v>
      </c>
      <c r="C29" s="187" t="s">
        <v>51</v>
      </c>
      <c r="D29" s="183"/>
      <c r="E29" s="184">
        <v>2.0</v>
      </c>
      <c r="F29" s="185" t="s">
        <v>44</v>
      </c>
      <c r="G29" s="186">
        <f>E29*M29</f>
        <v>6.6</v>
      </c>
      <c r="L29" s="197"/>
      <c r="M29" s="179">
        <f>IF(F29="A",4,IF(F29="A-",3.7,IF(F29="B+",3.3,IF(F29="B",3,IF(F29="B-",2.7,IF(F29="C+",2.3,IF(F29="C",2,IF(F29="D",1))))))))</f>
        <v>3.3</v>
      </c>
    </row>
    <row r="30" spans="8:8" ht="17.15" customHeight="1">
      <c r="A30" s="180"/>
      <c r="B30" s="181">
        <v>232202.0</v>
      </c>
      <c r="C30" s="182" t="s">
        <v>52</v>
      </c>
      <c r="D30" s="183"/>
      <c r="E30" s="184">
        <v>2.0</v>
      </c>
      <c r="F30" s="185" t="s">
        <v>44</v>
      </c>
      <c r="G30" s="186">
        <f>E30*M30</f>
        <v>6.6</v>
      </c>
      <c r="J30" s="150"/>
      <c r="K30" s="150"/>
      <c r="L30" s="197"/>
      <c r="M30" s="179">
        <f>IF(F30="A",4,IF(F30="A-",3.7,IF(F30="B+",3.3,IF(F30="B",3,IF(F30="B-",2.7,IF(F30="C+",2.3,IF(F30="C",2,IF(F30="D",1))))))))</f>
        <v>3.3</v>
      </c>
    </row>
    <row r="31" spans="8:8" ht="17.15" customHeight="1">
      <c r="A31" s="180"/>
      <c r="B31" s="181">
        <v>233206.0</v>
      </c>
      <c r="C31" s="182" t="s">
        <v>53</v>
      </c>
      <c r="D31" s="183"/>
      <c r="E31" s="184">
        <v>2.0</v>
      </c>
      <c r="F31" s="185" t="s">
        <v>33</v>
      </c>
      <c r="G31" s="186">
        <f>E31*M31</f>
        <v>6.0</v>
      </c>
      <c r="L31" s="197"/>
      <c r="M31" s="179">
        <f>IF(F31="A",4,IF(F31="A-",3.7,IF(F31="B+",3.3,IF(F31="B",3,IF(F31="B-",2.7,IF(F31="C+",2.3,IF(F31="C",2,IF(F31="D",1))))))))</f>
        <v>3.0</v>
      </c>
    </row>
    <row r="32" spans="8:8" ht="17.15" customHeight="1">
      <c r="A32" s="180"/>
      <c r="B32" s="181">
        <v>232209.0</v>
      </c>
      <c r="C32" s="182" t="s">
        <v>54</v>
      </c>
      <c r="D32" s="183"/>
      <c r="E32" s="184">
        <v>2.0</v>
      </c>
      <c r="F32" s="185" t="s">
        <v>31</v>
      </c>
      <c r="G32" s="186">
        <f>E32*M32</f>
        <v>7.4</v>
      </c>
      <c r="L32" s="197"/>
      <c r="M32" s="179">
        <f>IF(F32="A",4,IF(F32="A-",3.7,IF(F32="B+",3.3,IF(F32="B",3,IF(F32="B-",2.7,IF(F32="C+",2.3,IF(F32="C",2,IF(F32="D",1))))))))</f>
        <v>3.7</v>
      </c>
    </row>
    <row r="33" spans="8:8" ht="17.15" customHeight="1">
      <c r="A33" s="180"/>
      <c r="B33" s="181">
        <v>232213.0</v>
      </c>
      <c r="C33" s="182" t="s">
        <v>55</v>
      </c>
      <c r="D33" s="183"/>
      <c r="E33" s="184">
        <v>2.0</v>
      </c>
      <c r="F33" s="185" t="s">
        <v>39</v>
      </c>
      <c r="G33" s="186">
        <f>E33*M33</f>
        <v>5.4</v>
      </c>
      <c r="L33" s="197"/>
      <c r="M33" s="179">
        <f>IF(F33="A",4,IF(F33="A-",3.7,IF(F33="B+",3.3,IF(F33="B",3,IF(F33="B-",2.7,IF(F33="C+",2.3,IF(F33="C",2,IF(F33="D",1))))))))</f>
        <v>2.7</v>
      </c>
    </row>
    <row r="34" spans="8:8" ht="17.15" customHeight="1">
      <c r="A34" s="180"/>
      <c r="B34" s="181">
        <v>232217.0</v>
      </c>
      <c r="C34" s="182" t="s">
        <v>56</v>
      </c>
      <c r="D34" s="183"/>
      <c r="E34" s="184">
        <v>2.0</v>
      </c>
      <c r="F34" s="185" t="s">
        <v>39</v>
      </c>
      <c r="G34" s="186">
        <f>E34*M34</f>
        <v>5.4</v>
      </c>
      <c r="L34" s="197"/>
      <c r="M34" s="179">
        <f>IF(F34="A",4,IF(F34="A-",3.7,IF(F34="B+",3.3,IF(F34="B",3,IF(F34="B-",2.7,IF(F34="C+",2.3,IF(F34="C",2,IF(F34="D",1))))))))</f>
        <v>2.7</v>
      </c>
    </row>
    <row r="35" spans="8:8" ht="17.15" customHeight="1">
      <c r="A35" s="180"/>
      <c r="B35" s="181">
        <v>232221.0</v>
      </c>
      <c r="C35" s="182" t="s">
        <v>57</v>
      </c>
      <c r="D35" s="183"/>
      <c r="E35" s="184">
        <v>2.0</v>
      </c>
      <c r="F35" s="185" t="s">
        <v>31</v>
      </c>
      <c r="G35" s="186">
        <f>E35*M35</f>
        <v>7.4</v>
      </c>
      <c r="L35" s="197"/>
      <c r="M35" s="179">
        <f>IF(F35="A",4,IF(F35="A-",3.7,IF(F35="B+",3.3,IF(F35="B",3,IF(F35="B-",2.7,IF(F35="C+",2.3,IF(F35="C",2,IF(F35="D",1))))))))</f>
        <v>3.7</v>
      </c>
    </row>
    <row r="36" spans="8:8" ht="17.15" customHeight="1">
      <c r="A36" s="188"/>
      <c r="B36" s="189">
        <v>232236.0</v>
      </c>
      <c r="C36" s="190" t="s">
        <v>58</v>
      </c>
      <c r="D36" s="191"/>
      <c r="E36" s="192">
        <v>2.0</v>
      </c>
      <c r="F36" s="193" t="s">
        <v>33</v>
      </c>
      <c r="G36" s="194">
        <f>E36*M36</f>
        <v>6.0</v>
      </c>
      <c r="L36" s="197"/>
      <c r="M36" s="179">
        <f>IF(F36="A",4,IF(F36="A-",3.7,IF(F36="B+",3.3,IF(F36="B",3,IF(F36="B-",2.7,IF(F36="C+",2.3,IF(F36="C",2,IF(F36="D",1))))))))</f>
        <v>3.0</v>
      </c>
    </row>
    <row r="37" spans="8:8" ht="17.15" customHeight="1">
      <c r="A37" s="171" t="s">
        <v>59</v>
      </c>
      <c r="B37" s="172">
        <v>233103.0</v>
      </c>
      <c r="C37" s="173" t="s">
        <v>60</v>
      </c>
      <c r="D37" s="174"/>
      <c r="E37" s="175">
        <v>1.0</v>
      </c>
      <c r="F37" s="195" t="s">
        <v>31</v>
      </c>
      <c r="G37" s="186">
        <f>E37*M37</f>
        <v>3.7</v>
      </c>
      <c r="L37" s="198"/>
      <c r="M37" s="179">
        <f>IF(F37="A",4,IF(F37="A-",3.7,IF(F37="B+",3.3,IF(F37="B",3,IF(F37="B-",2.7,IF(F37="C+",2.3,IF(F37="C",2,IF(F37="D",1))))))))</f>
        <v>3.7</v>
      </c>
    </row>
    <row r="38" spans="8:8" ht="17.15" customHeight="1">
      <c r="A38" s="180"/>
      <c r="B38" s="181">
        <v>233211.0</v>
      </c>
      <c r="C38" s="182" t="s">
        <v>61</v>
      </c>
      <c r="D38" s="183"/>
      <c r="E38" s="184">
        <v>2.0</v>
      </c>
      <c r="F38" s="185" t="s">
        <v>44</v>
      </c>
      <c r="G38" s="186">
        <f>E38*M38</f>
        <v>6.6</v>
      </c>
      <c r="L38" s="198"/>
      <c r="M38" s="179">
        <f>IF(F38="A",4,IF(F38="A-",3.7,IF(F38="B+",3.3,IF(F38="B",3,IF(F38="B-",2.7,IF(F38="C+",2.3,IF(F38="C",2,IF(F38="D",1))))))))</f>
        <v>3.3</v>
      </c>
    </row>
    <row r="39" spans="8:8" ht="17.15" customHeight="1">
      <c r="A39" s="180"/>
      <c r="B39" s="181">
        <v>233208.0</v>
      </c>
      <c r="C39" s="187" t="s">
        <v>62</v>
      </c>
      <c r="D39" s="183"/>
      <c r="E39" s="184">
        <v>2.0</v>
      </c>
      <c r="F39" s="185" t="s">
        <v>31</v>
      </c>
      <c r="G39" s="186">
        <f>E39*M39</f>
        <v>7.4</v>
      </c>
      <c r="L39" s="198"/>
      <c r="M39" s="179">
        <f>IF(F39="A",4,IF(F39="A-",3.7,IF(F39="B+",3.3,IF(F39="B",3,IF(F39="B-",2.7,IF(F39="C+",2.3,IF(F39="C",2,IF(F39="D",1))))))))</f>
        <v>3.7</v>
      </c>
    </row>
    <row r="40" spans="8:8" ht="17.15" customHeight="1">
      <c r="A40" s="180"/>
      <c r="B40" s="181">
        <v>233203.0</v>
      </c>
      <c r="C40" s="182" t="s">
        <v>63</v>
      </c>
      <c r="D40" s="183"/>
      <c r="E40" s="184">
        <v>2.0</v>
      </c>
      <c r="F40" s="185" t="s">
        <v>33</v>
      </c>
      <c r="G40" s="186">
        <f>E40*M40</f>
        <v>6.0</v>
      </c>
      <c r="L40" s="198"/>
      <c r="M40" s="179">
        <f>IF(F40="A",4,IF(F40="A-",3.7,IF(F40="B+",3.3,IF(F40="B",3,IF(F40="B-",2.7,IF(F40="C+",2.3,IF(F40="C",2,IF(F40="D",1))))))))</f>
        <v>3.0</v>
      </c>
    </row>
    <row r="41" spans="8:8" ht="17.15" customHeight="1">
      <c r="A41" s="180"/>
      <c r="B41" s="181">
        <v>235238.0</v>
      </c>
      <c r="C41" s="182" t="s">
        <v>64</v>
      </c>
      <c r="D41" s="183"/>
      <c r="E41" s="184">
        <v>2.0</v>
      </c>
      <c r="F41" s="185" t="s">
        <v>33</v>
      </c>
      <c r="G41" s="186">
        <f>E41*M41</f>
        <v>6.0</v>
      </c>
      <c r="L41" s="198"/>
      <c r="M41" s="179">
        <f>IF(F41="A",4,IF(F41="A-",3.7,IF(F41="B+",3.3,IF(F41="B",3,IF(F41="B-",2.7,IF(F41="C+",2.3,IF(F41="C",2,IF(F41="D",1))))))))</f>
        <v>3.0</v>
      </c>
    </row>
    <row r="42" spans="8:8" ht="17.15" customHeight="1">
      <c r="A42" s="180"/>
      <c r="B42" s="181">
        <v>233210.0</v>
      </c>
      <c r="C42" s="182" t="s">
        <v>65</v>
      </c>
      <c r="D42" s="183"/>
      <c r="E42" s="184">
        <v>2.0</v>
      </c>
      <c r="F42" s="185" t="s">
        <v>31</v>
      </c>
      <c r="G42" s="186">
        <f>E42*M42</f>
        <v>7.4</v>
      </c>
      <c r="L42" s="198"/>
      <c r="M42" s="179">
        <f>IF(F42="A",4,IF(F42="A-",3.7,IF(F42="B+",3.3,IF(F42="B",3,IF(F42="B-",2.7,IF(F42="C+",2.3,IF(F42="C",2,IF(F42="D",1))))))))</f>
        <v>3.7</v>
      </c>
    </row>
    <row r="43" spans="8:8" ht="17.15" customHeight="1">
      <c r="A43" s="180"/>
      <c r="B43" s="181">
        <v>233214.0</v>
      </c>
      <c r="C43" s="182" t="s">
        <v>66</v>
      </c>
      <c r="D43" s="183"/>
      <c r="E43" s="184">
        <v>2.0</v>
      </c>
      <c r="F43" s="185" t="s">
        <v>71</v>
      </c>
      <c r="G43" s="186">
        <f>E43*M43</f>
        <v>8.0</v>
      </c>
      <c r="L43" s="198"/>
      <c r="M43" s="179">
        <f>IF(F43="A",4,IF(F43="A-",3.7,IF(F43="B+",3.3,IF(F43="B",3,IF(F43="B-",2.7,IF(F43="C+",2.3,IF(F43="C",2,IF(F43="D",1))))))))</f>
        <v>4.0</v>
      </c>
    </row>
    <row r="44" spans="8:8" ht="17.15" customHeight="1">
      <c r="A44" s="180"/>
      <c r="B44" s="181">
        <v>233218.0</v>
      </c>
      <c r="C44" s="182" t="s">
        <v>67</v>
      </c>
      <c r="D44" s="183"/>
      <c r="E44" s="184">
        <v>2.0</v>
      </c>
      <c r="F44" s="185" t="s">
        <v>44</v>
      </c>
      <c r="G44" s="186">
        <f>E44*M44</f>
        <v>6.6</v>
      </c>
      <c r="L44" s="198"/>
      <c r="M44" s="179">
        <f>IF(F44="A",4,IF(F44="A-",3.7,IF(F44="B+",3.3,IF(F44="B",3,IF(F44="B-",2.7,IF(F44="C+",2.3,IF(F44="C",2,IF(F44="D",1))))))))</f>
        <v>3.3</v>
      </c>
    </row>
    <row r="45" spans="8:8" ht="17.15" customHeight="1">
      <c r="A45" s="180"/>
      <c r="B45" s="181">
        <v>233222.0</v>
      </c>
      <c r="C45" s="182" t="s">
        <v>68</v>
      </c>
      <c r="D45" s="183"/>
      <c r="E45" s="184">
        <v>2.0</v>
      </c>
      <c r="F45" s="185" t="s">
        <v>71</v>
      </c>
      <c r="G45" s="186">
        <f>E45*M45</f>
        <v>8.0</v>
      </c>
      <c r="L45" s="198"/>
      <c r="M45" s="179">
        <f>IF(F45="A",4,IF(F45="A-",3.7,IF(F45="B+",3.3,IF(F45="B",3,IF(F45="B-",2.7,IF(F45="C+",2.3,IF(F45="C",2,IF(F45="D",1))))))))</f>
        <v>4.0</v>
      </c>
    </row>
    <row r="46" spans="8:8" ht="17.15" customHeight="1">
      <c r="A46" s="180"/>
      <c r="B46" s="181">
        <v>233259.0</v>
      </c>
      <c r="C46" s="182" t="s">
        <v>69</v>
      </c>
      <c r="D46" s="183"/>
      <c r="E46" s="184">
        <v>2.0</v>
      </c>
      <c r="F46" s="185" t="s">
        <v>31</v>
      </c>
      <c r="G46" s="186">
        <f>E46*M46</f>
        <v>7.4</v>
      </c>
      <c r="L46" s="198"/>
      <c r="M46" s="179">
        <f>IF(F46="A",4,IF(F46="A-",3.7,IF(F46="B+",3.3,IF(F46="B",3,IF(F46="B-",2.7,IF(F46="C+",2.3,IF(F46="C",2,IF(F46="D",1))))))))</f>
        <v>3.7</v>
      </c>
    </row>
    <row r="47" spans="8:8" ht="17.15" customHeight="1">
      <c r="A47" s="188"/>
      <c r="B47" s="189">
        <v>233237.0</v>
      </c>
      <c r="C47" s="190" t="s">
        <v>70</v>
      </c>
      <c r="D47" s="191"/>
      <c r="E47" s="192">
        <v>2.0</v>
      </c>
      <c r="F47" s="193" t="s">
        <v>33</v>
      </c>
      <c r="G47" s="194">
        <f>E47*M47</f>
        <v>6.0</v>
      </c>
      <c r="L47" s="198"/>
      <c r="M47" s="179">
        <f>IF(F47="A",4,IF(F47="A-",3.7,IF(F47="B+",3.3,IF(F47="B",3,IF(F47="B-",2.7,IF(F47="C+",2.3,IF(F47="C",2,IF(F47="D",1))))))))</f>
        <v>3.0</v>
      </c>
    </row>
    <row r="48" spans="8:8" ht="17.15" customHeight="1">
      <c r="A48" s="171" t="s">
        <v>72</v>
      </c>
      <c r="B48" s="172">
        <v>234104.0</v>
      </c>
      <c r="C48" s="173" t="s">
        <v>73</v>
      </c>
      <c r="D48" s="174"/>
      <c r="E48" s="175">
        <v>1.0</v>
      </c>
      <c r="F48" s="176" t="s">
        <v>44</v>
      </c>
      <c r="G48" s="177">
        <f>E48*M48</f>
        <v>3.3</v>
      </c>
      <c r="L48" s="199"/>
      <c r="M48" s="179">
        <f>IF(F48="A",4,IF(F48="A-",3.7,IF(F48="B+",3.3,IF(F48="B",3,IF(F48="B-",2.7,IF(F48="C+",2.3,IF(F48="C",2,IF(F48="D",1))))))))</f>
        <v>3.3</v>
      </c>
    </row>
    <row r="49" spans="8:8" ht="17.15" customHeight="1">
      <c r="A49" s="180"/>
      <c r="B49" s="181">
        <v>234202.0</v>
      </c>
      <c r="C49" s="187" t="s">
        <v>74</v>
      </c>
      <c r="D49" s="183"/>
      <c r="E49" s="184">
        <v>2.0</v>
      </c>
      <c r="F49" s="185" t="s">
        <v>44</v>
      </c>
      <c r="G49" s="186">
        <f>E49*M49</f>
        <v>6.6</v>
      </c>
      <c r="L49" s="199"/>
      <c r="M49" s="179">
        <f>IF(F49="A",4,IF(F49="A-",3.7,IF(F49="B+",3.3,IF(F49="B",3,IF(F49="B-",2.7,IF(F49="C+",2.3,IF(F49="C",2,IF(F49="D",1))))))))</f>
        <v>3.3</v>
      </c>
    </row>
    <row r="50" spans="8:8" ht="17.15" customHeight="1">
      <c r="A50" s="180"/>
      <c r="B50" s="181">
        <v>234204.0</v>
      </c>
      <c r="C50" s="182" t="s">
        <v>75</v>
      </c>
      <c r="D50" s="183"/>
      <c r="E50" s="184">
        <v>2.0</v>
      </c>
      <c r="F50" s="185" t="s">
        <v>33</v>
      </c>
      <c r="G50" s="186">
        <f>E50*M50</f>
        <v>6.0</v>
      </c>
      <c r="L50" s="199"/>
      <c r="M50" s="179">
        <f>IF(F50="A",4,IF(F50="A-",3.7,IF(F50="B+",3.3,IF(F50="B",3,IF(F50="B-",2.7,IF(F50="C+",2.3,IF(F50="C",2,IF(F50="D",1))))))))</f>
        <v>3.0</v>
      </c>
    </row>
    <row r="51" spans="8:8" ht="17.15" customHeight="1">
      <c r="A51" s="180"/>
      <c r="B51" s="181">
        <v>234207.0</v>
      </c>
      <c r="C51" s="182" t="s">
        <v>76</v>
      </c>
      <c r="D51" s="183"/>
      <c r="E51" s="184">
        <v>2.0</v>
      </c>
      <c r="F51" s="185" t="s">
        <v>44</v>
      </c>
      <c r="G51" s="186">
        <f>E51*M51</f>
        <v>6.6</v>
      </c>
      <c r="L51" s="199"/>
      <c r="M51" s="179">
        <f>IF(F51="A",4,IF(F51="A-",3.7,IF(F51="B+",3.3,IF(F51="B",3,IF(F51="B-",2.7,IF(F51="C+",2.3,IF(F51="C",2,IF(F51="D",1))))))))</f>
        <v>3.3</v>
      </c>
    </row>
    <row r="52" spans="8:8" ht="17.15" customHeight="1">
      <c r="A52" s="180"/>
      <c r="B52" s="181">
        <v>234211.0</v>
      </c>
      <c r="C52" s="182" t="s">
        <v>77</v>
      </c>
      <c r="D52" s="183"/>
      <c r="E52" s="184">
        <v>2.0</v>
      </c>
      <c r="F52" s="185" t="s">
        <v>44</v>
      </c>
      <c r="G52" s="186">
        <f>E52*M52</f>
        <v>6.6</v>
      </c>
      <c r="L52" s="199"/>
      <c r="M52" s="179">
        <f>IF(F52="A",4,IF(F52="A-",3.7,IF(F52="B+",3.3,IF(F52="B",3,IF(F52="B-",2.7,IF(F52="C+",2.3,IF(F52="C",2,IF(F52="D",1))))))))</f>
        <v>3.3</v>
      </c>
    </row>
    <row r="53" spans="8:8" ht="17.15" customHeight="1">
      <c r="A53" s="180"/>
      <c r="B53" s="181">
        <v>234215.0</v>
      </c>
      <c r="C53" s="182" t="s">
        <v>78</v>
      </c>
      <c r="D53" s="200"/>
      <c r="E53" s="201">
        <v>2.0</v>
      </c>
      <c r="F53" s="185" t="s">
        <v>33</v>
      </c>
      <c r="G53" s="202">
        <f>E53*M53</f>
        <v>6.0</v>
      </c>
      <c r="L53" s="199"/>
      <c r="M53" s="179">
        <f>IF(F53="A",4,IF(F53="A-",3.7,IF(F53="B+",3.3,IF(F53="B",3,IF(F53="B-",2.7,IF(F53="C+",2.3,IF(F53="C",2,IF(F53="D",1))))))))</f>
        <v>3.0</v>
      </c>
    </row>
    <row r="54" spans="8:8" ht="17.15" customHeight="1">
      <c r="A54" s="180"/>
      <c r="B54" s="181">
        <v>234219.0</v>
      </c>
      <c r="C54" s="182" t="s">
        <v>79</v>
      </c>
      <c r="D54" s="183"/>
      <c r="E54" s="184">
        <v>2.0</v>
      </c>
      <c r="F54" s="185" t="s">
        <v>39</v>
      </c>
      <c r="G54" s="186">
        <f>E54*M54</f>
        <v>5.4</v>
      </c>
      <c r="L54" s="199"/>
      <c r="M54" s="179">
        <f>IF(F54="A",4,IF(F54="A-",3.7,IF(F54="B+",3.3,IF(F54="B",3,IF(F54="B-",2.7,IF(F54="C+",2.3,IF(F54="C",2,IF(F54="D",1))))))))</f>
        <v>2.7</v>
      </c>
    </row>
    <row r="55" spans="8:8" ht="16.0" customHeight="1">
      <c r="A55" s="180"/>
      <c r="B55" s="181">
        <v>234261.0</v>
      </c>
      <c r="C55" s="182" t="s">
        <v>80</v>
      </c>
      <c r="D55" s="203"/>
      <c r="E55" s="204">
        <v>2.0</v>
      </c>
      <c r="F55" s="195" t="s">
        <v>33</v>
      </c>
      <c r="G55" s="196">
        <f>E55*M55</f>
        <v>6.0</v>
      </c>
      <c r="I55" s="139"/>
      <c r="M55" s="179">
        <f>IF(F55="A",4,IF(F55="A-",3.7,IF(F55="B+",3.3,IF(F55="B",3,IF(F55="B-",2.7,IF(F55="C+",2.3,IF(F55="C",2,IF(F55="D",1))))))))</f>
        <v>3.0</v>
      </c>
    </row>
    <row r="56" spans="8:8" ht="16.0" customHeight="1">
      <c r="A56" s="180"/>
      <c r="B56" s="181">
        <v>234270.0</v>
      </c>
      <c r="C56" s="182" t="s">
        <v>81</v>
      </c>
      <c r="D56" s="183"/>
      <c r="E56" s="184">
        <v>2.0</v>
      </c>
      <c r="F56" s="185" t="s">
        <v>44</v>
      </c>
      <c r="G56" s="186">
        <f>E56*M56</f>
        <v>6.6</v>
      </c>
      <c r="I56" s="139"/>
      <c r="M56" s="179">
        <f>IF(F56="A",4,IF(F56="A-",3.7,IF(F56="B+",3.3,IF(F56="B",3,IF(F56="B-",2.7,IF(F56="C+",2.3,IF(F56="C",2,IF(F56="D",1))))))))</f>
        <v>3.3</v>
      </c>
    </row>
    <row r="57" spans="8:8" ht="16.0" customHeight="1">
      <c r="A57" s="180"/>
      <c r="B57" s="181">
        <v>234235.0</v>
      </c>
      <c r="C57" s="182" t="s">
        <v>82</v>
      </c>
      <c r="D57" s="183"/>
      <c r="E57" s="184">
        <v>2.0</v>
      </c>
      <c r="F57" s="205" t="s">
        <v>44</v>
      </c>
      <c r="G57" s="186">
        <f>E57*M57</f>
        <v>6.6</v>
      </c>
      <c r="I57" s="139"/>
      <c r="M57" s="179">
        <f>IF(F57="A",4,IF(F57="A-",3.7,IF(F57="B+",3.3,IF(F57="B",3,IF(F57="B-",2.7,IF(F57="C+",2.3,IF(F57="C",2,IF(F57="D",1))))))))</f>
        <v>3.3</v>
      </c>
    </row>
    <row r="58" spans="8:8" ht="16.0" customHeight="1">
      <c r="A58" s="188"/>
      <c r="B58" s="189">
        <v>237275.0</v>
      </c>
      <c r="C58" s="190" t="s">
        <v>83</v>
      </c>
      <c r="D58" s="191"/>
      <c r="E58" s="192">
        <v>2.0</v>
      </c>
      <c r="F58" s="193" t="s">
        <v>33</v>
      </c>
      <c r="G58" s="194">
        <f>E58*M58</f>
        <v>6.0</v>
      </c>
      <c r="I58" s="139"/>
      <c r="M58" s="179">
        <f>IF(F58="A",4,IF(F58="A-",3.7,IF(F58="B+",3.3,IF(F58="B",3,IF(F58="B-",2.7,IF(F58="C+",2.3,IF(F58="C",2,IF(F58="D",1))))))))</f>
        <v>3.0</v>
      </c>
    </row>
    <row r="59" spans="8:8" ht="17.15" customHeight="1">
      <c r="A59" s="171" t="s">
        <v>84</v>
      </c>
      <c r="B59" s="206">
        <v>235105.0</v>
      </c>
      <c r="C59" s="173" t="s">
        <v>85</v>
      </c>
      <c r="D59" s="207"/>
      <c r="E59" s="208">
        <v>1.0</v>
      </c>
      <c r="F59" s="195" t="s">
        <v>31</v>
      </c>
      <c r="G59" s="186">
        <f>E59*M59</f>
        <v>3.7</v>
      </c>
      <c r="M59" s="179">
        <f>IF(F59="A",4,IF(F59="A-",3.7,IF(F59="B+",3.3,IF(F59="B",3,IF(F59="B-",2.7,IF(F59="C+",2.3,IF(F59="C",2,IF(F59="D",1))))))))</f>
        <v>3.7</v>
      </c>
    </row>
    <row r="60" spans="8:8" ht="17.15" customHeight="1">
      <c r="A60" s="180"/>
      <c r="B60" s="209">
        <v>205221.0</v>
      </c>
      <c r="C60" s="182" t="s">
        <v>86</v>
      </c>
      <c r="D60" s="210"/>
      <c r="E60" s="211">
        <v>2.0</v>
      </c>
      <c r="F60" s="185" t="s">
        <v>44</v>
      </c>
      <c r="G60" s="186">
        <f>E60*M60</f>
        <v>6.6</v>
      </c>
      <c r="M60" s="179">
        <f>IF(F60="A",4,IF(F60="A-",3.7,IF(F60="B+",3.3,IF(F60="B",3,IF(F60="B-",2.7,IF(F60="C+",2.3,IF(F60="C",2,IF(F60="D",1))))))))</f>
        <v>3.3</v>
      </c>
    </row>
    <row r="61" spans="8:8" ht="17.15" customHeight="1">
      <c r="A61" s="180"/>
      <c r="B61" s="209">
        <v>205222.0</v>
      </c>
      <c r="C61" s="182" t="s">
        <v>87</v>
      </c>
      <c r="D61" s="210"/>
      <c r="E61" s="211">
        <v>2.0</v>
      </c>
      <c r="F61" s="195" t="s">
        <v>44</v>
      </c>
      <c r="G61" s="186">
        <f>E61*M61</f>
        <v>6.6</v>
      </c>
      <c r="M61" s="179">
        <f>IF(F61="A",4,IF(F61="A-",3.7,IF(F61="B+",3.3,IF(F61="B",3,IF(F61="B-",2.7,IF(F61="C+",2.3,IF(F61="C",2,IF(F61="D",1))))))))</f>
        <v>3.3</v>
      </c>
    </row>
    <row r="62" spans="8:8" ht="17.15" customHeight="1">
      <c r="A62" s="180"/>
      <c r="B62" s="209">
        <v>205223.0</v>
      </c>
      <c r="C62" s="182" t="s">
        <v>88</v>
      </c>
      <c r="D62" s="210"/>
      <c r="E62" s="211">
        <v>2.0</v>
      </c>
      <c r="F62" s="195" t="s">
        <v>37</v>
      </c>
      <c r="G62" s="186">
        <f>E62*M62</f>
        <v>4.6</v>
      </c>
      <c r="L62" s="212"/>
      <c r="M62" s="179">
        <f>IF(F62="A",4,IF(F62="A-",3.7,IF(F62="B+",3.3,IF(F62="B",3,IF(F62="B-",2.7,IF(F62="C+",2.3,IF(F62="C",2,IF(F62="D",1))))))))</f>
        <v>2.3</v>
      </c>
    </row>
    <row r="63" spans="8:8" ht="17.15" customHeight="1">
      <c r="A63" s="180"/>
      <c r="B63" s="209">
        <v>235110.0</v>
      </c>
      <c r="C63" s="187" t="s">
        <v>89</v>
      </c>
      <c r="D63" s="210"/>
      <c r="E63" s="211">
        <v>1.0</v>
      </c>
      <c r="F63" s="195" t="s">
        <v>71</v>
      </c>
      <c r="G63" s="186">
        <f>E63*M63</f>
        <v>4.0</v>
      </c>
      <c r="L63" s="212"/>
      <c r="M63" s="179">
        <f>IF(F63="A",4,IF(F63="A-",3.7,IF(F63="B+",3.3,IF(F63="B",3,IF(F63="B-",2.7,IF(F63="C+",2.3,IF(F63="C",2,IF(F63="D",1))))))))</f>
        <v>4.0</v>
      </c>
    </row>
    <row r="64" spans="8:8" ht="17.15" customHeight="1">
      <c r="A64" s="180"/>
      <c r="B64" s="209">
        <v>235226.0</v>
      </c>
      <c r="C64" s="182" t="s">
        <v>91</v>
      </c>
      <c r="D64" s="210"/>
      <c r="E64" s="211">
        <v>2.0</v>
      </c>
      <c r="F64" s="195" t="s">
        <v>31</v>
      </c>
      <c r="G64" s="186">
        <f>E64*M64</f>
        <v>7.4</v>
      </c>
      <c r="L64" s="212"/>
      <c r="M64" s="179">
        <f>IF(F64="A",4,IF(F64="A-",3.7,IF(F64="B+",3.3,IF(F64="B",3,IF(F64="B-",2.7,IF(F64="C+",2.3,IF(F64="C",2,IF(F64="D",1))))))))</f>
        <v>3.7</v>
      </c>
    </row>
    <row r="65" spans="8:8" ht="17.15" customHeight="1">
      <c r="A65" s="180"/>
      <c r="B65" s="209">
        <v>236271.0</v>
      </c>
      <c r="C65" s="182" t="s">
        <v>92</v>
      </c>
      <c r="D65" s="210"/>
      <c r="E65" s="211">
        <v>2.0</v>
      </c>
      <c r="F65" s="195" t="s">
        <v>44</v>
      </c>
      <c r="G65" s="186">
        <f>E65*M65</f>
        <v>6.6</v>
      </c>
      <c r="L65" s="212"/>
      <c r="M65" s="179">
        <f>IF(F65="A",4,IF(F65="A-",3.7,IF(F65="B+",3.3,IF(F65="B",3,IF(F65="B-",2.7,IF(F65="C+",2.3,IF(F65="C",2,IF(F65="D",1))))))))</f>
        <v>3.3</v>
      </c>
    </row>
    <row r="66" spans="8:8" ht="17.15" customHeight="1">
      <c r="A66" s="180"/>
      <c r="B66" s="209">
        <v>235250.0</v>
      </c>
      <c r="C66" s="182" t="s">
        <v>93</v>
      </c>
      <c r="D66" s="210"/>
      <c r="E66" s="213">
        <v>2.0</v>
      </c>
      <c r="F66" s="195" t="s">
        <v>31</v>
      </c>
      <c r="G66" s="186">
        <f>E66*M66</f>
        <v>7.4</v>
      </c>
      <c r="L66" s="212"/>
      <c r="M66" s="179">
        <f>IF(F66="A",4,IF(F66="A-",3.7,IF(F66="B+",3.3,IF(F66="B",3,IF(F66="B-",2.7,IF(F66="C+",2.3,IF(F66="C",2,IF(F66="D",1))))))))</f>
        <v>3.7</v>
      </c>
    </row>
    <row r="67" spans="8:8" ht="17.15" customHeight="1">
      <c r="A67" s="180"/>
      <c r="B67" s="209">
        <v>235231.0</v>
      </c>
      <c r="C67" s="182" t="s">
        <v>94</v>
      </c>
      <c r="D67" s="210"/>
      <c r="E67" s="213">
        <v>2.0</v>
      </c>
      <c r="F67" s="195" t="s">
        <v>44</v>
      </c>
      <c r="G67" s="186">
        <f>E67*M67</f>
        <v>6.6</v>
      </c>
      <c r="L67" s="212"/>
      <c r="M67" s="179">
        <f>IF(F67="A",4,IF(F67="A-",3.7,IF(F67="B+",3.3,IF(F67="B",3,IF(F67="B-",2.7,IF(F67="C+",2.3,IF(F67="C",2,IF(F67="D",1))))))))</f>
        <v>3.3</v>
      </c>
    </row>
    <row r="68" spans="8:8" ht="17.15" customHeight="1">
      <c r="A68" s="180"/>
      <c r="B68" s="209">
        <v>235251.0</v>
      </c>
      <c r="C68" s="182" t="s">
        <v>95</v>
      </c>
      <c r="D68" s="210"/>
      <c r="E68" s="213">
        <v>2.0</v>
      </c>
      <c r="F68" s="195" t="s">
        <v>31</v>
      </c>
      <c r="G68" s="186">
        <f>E68*M68</f>
        <v>7.4</v>
      </c>
      <c r="L68" s="212"/>
      <c r="M68" s="179">
        <f>IF(F68="A",4,IF(F68="A-",3.7,IF(F68="B+",3.3,IF(F68="B",3,IF(F68="B-",2.7,IF(F68="C+",2.3,IF(F68="C",2,IF(F68="D",1))))))))</f>
        <v>3.7</v>
      </c>
    </row>
    <row r="69" spans="8:8" ht="17.15" customHeight="1">
      <c r="A69" s="180"/>
      <c r="B69" s="209">
        <v>235150.0</v>
      </c>
      <c r="C69" s="187" t="s">
        <v>96</v>
      </c>
      <c r="D69" s="214"/>
      <c r="E69" s="215">
        <v>1.0</v>
      </c>
      <c r="F69" s="216" t="s">
        <v>71</v>
      </c>
      <c r="G69" s="186">
        <f>E69*M69</f>
        <v>4.0</v>
      </c>
      <c r="L69" s="212"/>
      <c r="M69" s="179">
        <f>IF(F69="A",4,IF(F69="A-",3.7,IF(F69="B+",3.3,IF(F69="B",3,IF(F69="B-",2.7,IF(F69="C+",2.3,IF(F69="C",2,IF(F69="D",1))))))))</f>
        <v>4.0</v>
      </c>
    </row>
    <row r="70" spans="8:8" ht="17.15" customHeight="1">
      <c r="A70" s="188"/>
      <c r="B70" s="89">
        <v>235338.0</v>
      </c>
      <c r="C70" s="217" t="s">
        <v>139</v>
      </c>
      <c r="D70" s="218"/>
      <c r="E70" s="219">
        <v>2.0</v>
      </c>
      <c r="F70" s="193" t="s">
        <v>71</v>
      </c>
      <c r="G70" s="194">
        <f>E70*M70</f>
        <v>8.0</v>
      </c>
      <c r="L70" s="212"/>
      <c r="M70" s="179">
        <f>IF(F70="A",4,IF(F70="A-",3.7,IF(F70="B+",3.3,IF(F70="B",3,IF(F70="B-",2.7,IF(F70="C+",2.3,IF(F70="C",2,IF(F70="D",1))))))))</f>
        <v>4.0</v>
      </c>
    </row>
    <row r="71" spans="8:8" ht="17.15" customHeight="1">
      <c r="A71" s="171" t="s">
        <v>98</v>
      </c>
      <c r="B71" s="206">
        <v>236106.0</v>
      </c>
      <c r="C71" s="173" t="s">
        <v>99</v>
      </c>
      <c r="D71" s="207"/>
      <c r="E71" s="208">
        <v>1.0</v>
      </c>
      <c r="F71" s="195" t="s">
        <v>44</v>
      </c>
      <c r="G71" s="196">
        <f>E71*M71</f>
        <v>3.3</v>
      </c>
      <c r="L71" s="212"/>
      <c r="M71" s="179">
        <f>IF(F71="A",4,IF(F71="A-",3.7,IF(F71="B+",3.3,IF(F71="B",3,IF(F71="B-",2.7,IF(F71="C+",2.3,IF(F71="C",2,IF(F71="D",1))))))))</f>
        <v>3.3</v>
      </c>
    </row>
    <row r="72" spans="8:8" ht="17.15" customHeight="1">
      <c r="A72" s="180"/>
      <c r="B72" s="209">
        <v>236213.0</v>
      </c>
      <c r="C72" s="187" t="s">
        <v>100</v>
      </c>
      <c r="D72" s="210"/>
      <c r="E72" s="211">
        <v>2.0</v>
      </c>
      <c r="F72" s="185" t="s">
        <v>31</v>
      </c>
      <c r="G72" s="186">
        <f>E72*M72</f>
        <v>7.4</v>
      </c>
      <c r="L72" s="212"/>
      <c r="M72" s="179">
        <f>IF(F72="A",4,IF(F72="A-",3.7,IF(F72="B+",3.3,IF(F72="B",3,IF(F72="B-",2.7,IF(F72="C+",2.3,IF(F72="C",2,IF(F72="D",1))))))))</f>
        <v>3.7</v>
      </c>
    </row>
    <row r="73" spans="8:8" ht="17.15" customHeight="1">
      <c r="A73" s="180"/>
      <c r="B73" s="209">
        <v>236224.0</v>
      </c>
      <c r="C73" s="220" t="s">
        <v>101</v>
      </c>
      <c r="D73" s="210"/>
      <c r="E73" s="211">
        <v>2.0</v>
      </c>
      <c r="F73" s="185" t="s">
        <v>71</v>
      </c>
      <c r="G73" s="186">
        <f>E73*M73</f>
        <v>8.0</v>
      </c>
      <c r="I73" s="221"/>
      <c r="L73" s="212"/>
      <c r="M73" s="179">
        <f>IF(F73="A",4,IF(F73="A-",3.7,IF(F73="B+",3.3,IF(F73="B",3,IF(F73="B-",2.7,IF(F73="C+",2.3,IF(F73="C",2,IF(F73="D",1))))))))</f>
        <v>4.0</v>
      </c>
    </row>
    <row r="74" spans="8:8" ht="17.15" customHeight="1">
      <c r="A74" s="180"/>
      <c r="B74" s="209">
        <v>236111.0</v>
      </c>
      <c r="C74" s="220" t="s">
        <v>102</v>
      </c>
      <c r="D74" s="210"/>
      <c r="E74" s="211">
        <v>1.0</v>
      </c>
      <c r="F74" s="185" t="s">
        <v>71</v>
      </c>
      <c r="G74" s="186">
        <f>E74*M74</f>
        <v>4.0</v>
      </c>
      <c r="L74" s="222"/>
      <c r="M74" s="179">
        <f>IF(F74="A",4,IF(F74="A-",3.7,IF(F74="B+",3.3,IF(F74="B",3,IF(F74="B-",2.7,IF(F74="C+",2.3,IF(F74="C",2,IF(F74="D",1))))))))</f>
        <v>4.0</v>
      </c>
    </row>
    <row r="75" spans="8:8" ht="17.15" customHeight="1">
      <c r="A75" s="180"/>
      <c r="B75" s="209">
        <v>236224.0</v>
      </c>
      <c r="C75" s="220" t="s">
        <v>103</v>
      </c>
      <c r="D75" s="210"/>
      <c r="E75" s="211">
        <v>2.0</v>
      </c>
      <c r="F75" s="185" t="s">
        <v>31</v>
      </c>
      <c r="G75" s="186">
        <f>E75*M75</f>
        <v>7.4</v>
      </c>
      <c r="L75" s="222"/>
      <c r="M75" s="179">
        <f>IF(F75="A",4,IF(F75="A-",3.7,IF(F75="B+",3.3,IF(F75="B",3,IF(F75="B-",2.7,IF(F75="C+",2.3,IF(F75="C",2,IF(F75="D",1))))))))</f>
        <v>3.7</v>
      </c>
    </row>
    <row r="76" spans="8:8" ht="17.15" customHeight="1">
      <c r="A76" s="180"/>
      <c r="B76" s="209">
        <v>236225.0</v>
      </c>
      <c r="C76" s="220" t="s">
        <v>104</v>
      </c>
      <c r="D76" s="210"/>
      <c r="E76" s="181">
        <v>2.0</v>
      </c>
      <c r="F76" s="185" t="s">
        <v>44</v>
      </c>
      <c r="G76" s="186">
        <f>E76*M76</f>
        <v>6.6</v>
      </c>
      <c r="L76" s="222"/>
      <c r="M76" s="179">
        <f>IF(F76="A",4,IF(F76="A-",3.7,IF(F76="B+",3.3,IF(F76="B",3,IF(F76="B-",2.7,IF(F76="C+",2.3,IF(F76="C",2,IF(F76="D",1))))))))</f>
        <v>3.3</v>
      </c>
    </row>
    <row r="77" spans="8:8" ht="17.15" customHeight="1">
      <c r="A77" s="180"/>
      <c r="B77" s="223">
        <v>236230.0</v>
      </c>
      <c r="C77" s="224" t="s">
        <v>140</v>
      </c>
      <c r="D77" s="225"/>
      <c r="E77" s="211">
        <v>2.0</v>
      </c>
      <c r="F77" s="185" t="s">
        <v>31</v>
      </c>
      <c r="G77" s="186">
        <f>E77*M77</f>
        <v>7.4</v>
      </c>
      <c r="L77" s="222"/>
      <c r="M77" s="179">
        <f>IF(F77="A",4,IF(F77="A-",3.7,IF(F77="B+",3.3,IF(F77="B",3,IF(F77="B-",2.7,IF(F77="C+",2.3,IF(F77="C",2,IF(F77="D",1))))))))</f>
        <v>3.7</v>
      </c>
    </row>
    <row r="78" spans="8:8" ht="17.15" customHeight="1">
      <c r="A78" s="180"/>
      <c r="B78" s="209">
        <v>236268.0</v>
      </c>
      <c r="C78" s="182" t="s">
        <v>106</v>
      </c>
      <c r="D78" s="210"/>
      <c r="E78" s="211">
        <v>2.0</v>
      </c>
      <c r="F78" s="185" t="s">
        <v>31</v>
      </c>
      <c r="G78" s="186">
        <f>E78*M78</f>
        <v>7.4</v>
      </c>
      <c r="L78" s="222"/>
      <c r="M78" s="179">
        <f>IF(F78="A",4,IF(F78="A-",3.7,IF(F78="B+",3.3,IF(F78="B",3,IF(F78="B-",2.7,IF(F78="C+",2.3,IF(F78="C",2,IF(F78="D",1))))))))</f>
        <v>3.7</v>
      </c>
    </row>
    <row r="79" spans="8:8" ht="17.15" customHeight="1">
      <c r="A79" s="226"/>
      <c r="B79" s="209">
        <v>236234.0</v>
      </c>
      <c r="C79" s="182" t="s">
        <v>107</v>
      </c>
      <c r="D79" s="210"/>
      <c r="E79" s="181">
        <v>2.0</v>
      </c>
      <c r="F79" s="185" t="s">
        <v>39</v>
      </c>
      <c r="G79" s="186">
        <f>E79*M79</f>
        <v>5.4</v>
      </c>
      <c r="L79" s="222"/>
      <c r="M79" s="179">
        <f>IF(F79="A",4,IF(F79="A-",3.7,IF(F79="B+",3.3,IF(F79="B",3,IF(F79="B-",2.7,IF(F79="C+",2.3,IF(F79="C",2,IF(F79="D",1))))))))</f>
        <v>2.7</v>
      </c>
    </row>
    <row r="80" spans="8:8" ht="17.15" customHeight="1">
      <c r="A80" s="226"/>
      <c r="B80" s="227">
        <v>236252.0</v>
      </c>
      <c r="C80" s="217" t="s">
        <v>141</v>
      </c>
      <c r="D80" s="218"/>
      <c r="E80" s="181">
        <v>3.0</v>
      </c>
      <c r="F80" s="193" t="s">
        <v>71</v>
      </c>
      <c r="G80" s="194">
        <f>E80*M80</f>
        <v>12.0</v>
      </c>
      <c r="L80" s="222"/>
      <c r="M80" s="179">
        <f>IF(F80="A",4,IF(F80="A-",3.7,IF(F80="B+",3.3,IF(F80="B",3,IF(F80="B-",2.7,IF(F80="C+",2.3,IF(F80="C",2,IF(F80="D",1))))))))</f>
        <v>4.0</v>
      </c>
    </row>
    <row r="81" spans="8:8" ht="17.15" customHeight="1">
      <c r="A81" s="171" t="s">
        <v>109</v>
      </c>
      <c r="B81" s="172">
        <v>237107.0</v>
      </c>
      <c r="C81" s="173" t="s">
        <v>110</v>
      </c>
      <c r="D81" s="207"/>
      <c r="E81" s="208">
        <v>1.0</v>
      </c>
      <c r="F81" s="195" t="s">
        <v>31</v>
      </c>
      <c r="G81" s="196">
        <f>E81*M81</f>
        <v>3.7</v>
      </c>
      <c r="L81" s="222"/>
      <c r="M81" s="179">
        <f>IF(F81="A",4,IF(F81="A-",3.7,IF(F81="B+",3.3,IF(F81="B",3,IF(F81="B-",2.7,IF(F81="C+",2.3,IF(F81="C",2,IF(F81="D",1))))))))</f>
        <v>3.7</v>
      </c>
    </row>
    <row r="82" spans="8:8" ht="17.15" customHeight="1">
      <c r="A82" s="180"/>
      <c r="B82" s="181">
        <v>237312.0</v>
      </c>
      <c r="C82" s="182" t="s">
        <v>111</v>
      </c>
      <c r="D82" s="210"/>
      <c r="E82" s="211">
        <v>3.0</v>
      </c>
      <c r="F82" s="185" t="s">
        <v>71</v>
      </c>
      <c r="G82" s="186">
        <f>E82*M82</f>
        <v>12.0</v>
      </c>
      <c r="L82" s="222"/>
      <c r="M82" s="179">
        <f>IF(F82="A",4,IF(F82="A-",3.7,IF(F82="B+",3.3,IF(F82="B",3,IF(F82="B-",2.7,IF(F82="C+",2.3,IF(F82="C",2,IF(F82="D",1))))))))</f>
        <v>4.0</v>
      </c>
    </row>
    <row r="83" spans="8:8" ht="17.15" customHeight="1">
      <c r="A83" s="180"/>
      <c r="B83" s="181">
        <v>237227.0</v>
      </c>
      <c r="C83" s="182" t="s">
        <v>112</v>
      </c>
      <c r="D83" s="210"/>
      <c r="E83" s="211">
        <v>2.0</v>
      </c>
      <c r="F83" s="185" t="s">
        <v>71</v>
      </c>
      <c r="G83" s="186">
        <f>E83*M83</f>
        <v>8.0</v>
      </c>
      <c r="L83" s="222"/>
      <c r="M83" s="179">
        <f>IF(F83="A",4,IF(F83="A-",3.7,IF(F83="B+",3.3,IF(F83="B",3,IF(F83="B-",2.7,IF(F83="C+",2.3,IF(F83="C",2,IF(F83="D",1))))))))</f>
        <v>4.0</v>
      </c>
    </row>
    <row r="84" spans="8:8" ht="17.15" customHeight="1">
      <c r="A84" s="180"/>
      <c r="B84" s="181">
        <v>237228.0</v>
      </c>
      <c r="C84" s="182" t="s">
        <v>113</v>
      </c>
      <c r="D84" s="210"/>
      <c r="E84" s="211">
        <v>2.0</v>
      </c>
      <c r="F84" s="185" t="s">
        <v>33</v>
      </c>
      <c r="G84" s="186">
        <f>E84*M84</f>
        <v>6.0</v>
      </c>
      <c r="L84" s="222"/>
      <c r="M84" s="179">
        <f>IF(F84="A",4,IF(F84="A-",3.7,IF(F84="B+",3.3,IF(F84="B",3,IF(F84="B-",2.7,IF(F84="C+",2.3,IF(F84="C",2,IF(F84="D",1))))))))</f>
        <v>3.0</v>
      </c>
    </row>
    <row r="85" spans="8:8" ht="17.15" customHeight="1">
      <c r="A85" s="180"/>
      <c r="B85" s="228">
        <v>237233.0</v>
      </c>
      <c r="C85" s="229" t="s">
        <v>142</v>
      </c>
      <c r="D85" s="230"/>
      <c r="E85" s="213">
        <v>2.0</v>
      </c>
      <c r="F85" s="185" t="s">
        <v>31</v>
      </c>
      <c r="G85" s="186">
        <f>E85*M85</f>
        <v>7.4</v>
      </c>
      <c r="L85" s="231"/>
      <c r="M85" s="179">
        <f>IF(F85="A",4,IF(F85="A-",3.7,IF(F85="B+",3.3,IF(F85="B",3,IF(F85="B-",2.7,IF(F85="C+",2.3,IF(F85="C",2,IF(F85="D",1))))))))</f>
        <v>3.7</v>
      </c>
    </row>
    <row r="86" spans="8:8" ht="17.15" customHeight="1">
      <c r="A86" s="188"/>
      <c r="B86" s="228">
        <v>237240.0</v>
      </c>
      <c r="C86" s="232" t="s">
        <v>143</v>
      </c>
      <c r="D86" s="233"/>
      <c r="E86" s="234">
        <v>4.0</v>
      </c>
      <c r="F86" s="193" t="s">
        <v>71</v>
      </c>
      <c r="G86" s="194">
        <f>E86*M86</f>
        <v>16.0</v>
      </c>
      <c r="L86" s="231"/>
      <c r="M86" s="179">
        <f>IF(F86="A",4,IF(F86="A-",3.7,IF(F86="B+",3.3,IF(F86="B",3,IF(F86="B-",2.7,IF(F86="C+",2.3,IF(F86="C",2,IF(F86="D",1))))))))</f>
        <v>4.0</v>
      </c>
    </row>
    <row r="87" spans="8:8" ht="17.15" customHeight="1">
      <c r="A87" s="235" t="s">
        <v>116</v>
      </c>
      <c r="B87" s="172">
        <v>238108.0</v>
      </c>
      <c r="C87" s="173" t="s">
        <v>117</v>
      </c>
      <c r="D87" s="207"/>
      <c r="E87" s="208">
        <v>1.0</v>
      </c>
      <c r="F87" s="195" t="s">
        <v>71</v>
      </c>
      <c r="G87" s="186">
        <f>E87*M87</f>
        <v>4.0</v>
      </c>
      <c r="L87" s="231"/>
      <c r="M87" s="179">
        <f>IF(F87="A",4,IF(F87="A-",3.7,IF(F87="B+",3.3,IF(F87="B",3,IF(F87="B-",2.7,IF(F87="C+",2.3,IF(F87="C",2,IF(F87="D",1))))))))</f>
        <v>4.0</v>
      </c>
    </row>
    <row r="88" spans="8:8" ht="17.15" customHeight="1">
      <c r="A88" s="236"/>
      <c r="B88" s="181">
        <v>238314.0</v>
      </c>
      <c r="C88" s="182" t="s">
        <v>118</v>
      </c>
      <c r="D88" s="210"/>
      <c r="E88" s="211">
        <v>3.0</v>
      </c>
      <c r="F88" s="185" t="s">
        <v>71</v>
      </c>
      <c r="G88" s="186">
        <f>E88*M88</f>
        <v>12.0</v>
      </c>
      <c r="L88" s="231"/>
      <c r="M88" s="179">
        <f>IF(F88="A",4,IF(F88="A-",3.7,IF(F88="B+",3.3,IF(F88="B",3,IF(F88="B-",2.7,IF(F88="C+",2.3,IF(F88="C",2,IF(F88="D",1))))))))</f>
        <v>4.0</v>
      </c>
    </row>
    <row r="89" spans="8:8" ht="17.15" customHeight="1">
      <c r="A89" s="237"/>
      <c r="B89" s="238">
        <v>238615.0</v>
      </c>
      <c r="C89" s="239" t="s">
        <v>119</v>
      </c>
      <c r="D89" s="240"/>
      <c r="E89" s="241">
        <v>6.0</v>
      </c>
      <c r="F89" s="242" t="s">
        <v>71</v>
      </c>
      <c r="G89" s="186">
        <f>E89*M89</f>
        <v>24.0</v>
      </c>
      <c r="L89" s="231"/>
      <c r="M89" s="179">
        <f>IF(F89="A",4,IF(F89="A-",3.7,IF(F89="B+",3.3,IF(F89="B",3,IF(F89="B-",2.7,IF(F89="C+",2.3,IF(F89="C",2,IF(F89="D",1))))))))</f>
        <v>4.0</v>
      </c>
    </row>
    <row r="90" spans="8:8" ht="17.15" customHeight="1">
      <c r="A90" s="243" t="s">
        <v>120</v>
      </c>
      <c r="B90" s="244"/>
      <c r="C90" s="244"/>
      <c r="D90" s="245"/>
      <c r="E90" s="245">
        <f>SUM(E15:E54)+SUM(E55:E89)</f>
        <v>148.0</v>
      </c>
      <c r="F90" s="246"/>
      <c r="G90" s="245">
        <f>SUM(G15:G54)+SUM(G55:G89)</f>
        <v>507.3</v>
      </c>
      <c r="L90" s="231"/>
      <c r="M90" s="179"/>
    </row>
    <row r="91" spans="8:8" ht="17.15" customHeight="1">
      <c r="A91" s="247"/>
      <c r="B91" s="247"/>
      <c r="E91" s="247"/>
      <c r="F91" s="247"/>
      <c r="G91" s="248"/>
      <c r="H91" s="247"/>
      <c r="L91" s="231"/>
    </row>
    <row r="92" spans="8:8" ht="17.15" customHeight="1">
      <c r="A92" s="249" t="s">
        <v>121</v>
      </c>
      <c r="B92" s="249"/>
      <c r="C92" s="250" t="s">
        <v>144</v>
      </c>
      <c r="D92" s="250"/>
      <c r="E92" s="250"/>
      <c r="F92" s="250"/>
      <c r="G92" s="250"/>
      <c r="H92" s="251"/>
      <c r="L92" s="252"/>
    </row>
    <row r="93" spans="8:8" ht="17.15" customHeight="1">
      <c r="A93" s="253" t="s">
        <v>145</v>
      </c>
      <c r="B93" s="145"/>
      <c r="C93" s="250"/>
      <c r="D93" s="250"/>
      <c r="E93" s="250"/>
      <c r="F93" s="250"/>
      <c r="G93" s="250"/>
      <c r="H93" s="251"/>
      <c r="L93" s="252"/>
    </row>
    <row r="94" spans="8:8" ht="16.0" customHeight="1">
      <c r="A94" s="254"/>
      <c r="B94" s="249"/>
      <c r="C94" s="250"/>
      <c r="D94" s="250"/>
      <c r="E94" s="250"/>
      <c r="F94" s="250"/>
      <c r="G94" s="250"/>
      <c r="H94" s="251"/>
    </row>
    <row r="95" spans="8:8" ht="16.0" customHeight="1">
      <c r="A95" s="254"/>
      <c r="B95" s="249"/>
      <c r="C95" s="250"/>
      <c r="D95" s="250"/>
      <c r="E95" s="250"/>
      <c r="F95" s="250"/>
      <c r="G95" s="250"/>
      <c r="H95" s="251"/>
      <c r="L95" s="255"/>
      <c r="M95" s="256"/>
    </row>
    <row r="96" spans="8:8" ht="16.0" customHeight="1">
      <c r="C96" s="257"/>
      <c r="D96" s="257"/>
      <c r="E96" s="258"/>
      <c r="F96" s="258"/>
      <c r="G96" s="259"/>
      <c r="H96" s="254"/>
      <c r="L96" s="255"/>
      <c r="M96" s="256"/>
    </row>
    <row r="97" spans="8:8" ht="16.0" customHeight="1">
      <c r="C97" s="260" t="s">
        <v>124</v>
      </c>
      <c r="D97" s="260"/>
      <c r="E97" s="261" t="s">
        <v>125</v>
      </c>
      <c r="F97" s="262">
        <f>G90/E90</f>
        <v>3.4277027027027027</v>
      </c>
      <c r="G97" s="262"/>
      <c r="L97" s="255"/>
      <c r="M97" s="256"/>
    </row>
    <row r="98" spans="8:8" ht="16.0" customHeight="1">
      <c r="C98" s="263" t="s">
        <v>126</v>
      </c>
      <c r="D98" s="263"/>
      <c r="E98" s="261"/>
      <c r="F98" s="261"/>
      <c r="G98" s="262"/>
      <c r="L98" s="255"/>
      <c r="M98" s="256"/>
    </row>
    <row r="99" spans="8:8" ht="16.0" customHeight="1">
      <c r="C99" s="260" t="s">
        <v>127</v>
      </c>
      <c r="D99" s="260"/>
      <c r="E99" s="264" t="s">
        <v>125</v>
      </c>
      <c r="F99" s="260" t="str">
        <f>IF(F97&gt;=3.51,"DENGAN PUJIAN",IF(F97&gt;=3.01,"SANGAT MEMUASKAN",IF(F97&gt;=2.76,"MEMUASKAN","Cukup")))</f>
        <v>SANGAT MEMUASKAN</v>
      </c>
      <c r="G99" s="254"/>
      <c r="L99" s="265"/>
      <c r="M99" s="266"/>
    </row>
    <row r="100" spans="8:8" ht="16.0" customHeight="1">
      <c r="C100" s="263" t="s">
        <v>128</v>
      </c>
      <c r="D100" s="263"/>
      <c r="E100" s="267"/>
      <c r="F100" s="263" t="str">
        <f>IF(F97&gt;=3.51,"(Cumlaude)",IF(F97&gt;=3.01,"(Very Satisfactory)",IF(F97&gt;=2.76,"(Satisfactory)","(Fair)")))</f>
        <v>(Very Satisfactory)</v>
      </c>
      <c r="G100" s="254"/>
    </row>
    <row r="101" spans="8:8" ht="16.0" customHeight="1">
      <c r="B101" s="268"/>
    </row>
    <row r="102" spans="8:8" ht="16.0" customHeight="1">
      <c r="B102" s="269"/>
    </row>
    <row r="103" spans="8:8" ht="16.0" customHeight="1">
      <c r="C103" s="137" t="s">
        <v>45</v>
      </c>
      <c r="E103" s="270" t="s">
        <v>146</v>
      </c>
      <c r="H103" s="139"/>
    </row>
    <row r="104" spans="8:8" ht="16.0" customHeight="1">
      <c r="E104" s="271"/>
      <c r="F104" s="148"/>
      <c r="G104" s="148"/>
      <c r="H104" s="139"/>
    </row>
    <row r="105" spans="8:8" ht="16.0" customHeight="1">
      <c r="C105" s="139"/>
      <c r="E105" s="139" t="s">
        <v>130</v>
      </c>
      <c r="H105" s="150"/>
    </row>
    <row r="106" spans="8:8" ht="16.0" customHeight="1">
      <c r="E106" s="150"/>
      <c r="H106" s="150"/>
      <c r="I106" s="139"/>
    </row>
    <row r="107" spans="8:8" ht="16.0" customHeight="1">
      <c r="E107" s="150"/>
      <c r="H107" s="150"/>
      <c r="I107" s="139"/>
    </row>
    <row r="108" spans="8:8" ht="19.5" customHeight="1">
      <c r="E108" s="150"/>
      <c r="H108" s="150"/>
      <c r="I108" s="150"/>
    </row>
    <row r="109" spans="8:8" ht="16.0" customHeight="1">
      <c r="E109" s="150"/>
      <c r="H109" s="150"/>
      <c r="I109" s="150"/>
    </row>
    <row r="110" spans="8:8" ht="16.0" customHeight="1">
      <c r="C110" s="151"/>
      <c r="E110" s="272" t="s">
        <v>147</v>
      </c>
      <c r="H110" s="150"/>
      <c r="I110" s="150"/>
    </row>
    <row r="111" spans="8:8" ht="16.0" customHeight="1">
      <c r="B111" s="139"/>
      <c r="C111" s="139"/>
      <c r="E111" s="273" t="s">
        <v>132</v>
      </c>
      <c r="I111" s="150"/>
    </row>
    <row r="112" spans="8:8" ht="16.0" customHeight="1">
      <c r="I112" s="150"/>
    </row>
    <row r="113" spans="8:8" ht="16.0" customHeight="1">
      <c r="I113" s="150"/>
    </row>
    <row r="114" spans="8:8" ht="16.0" customHeight="1"/>
    <row r="115" spans="8:8" ht="16.0" customHeight="1">
      <c r="G115" s="274"/>
    </row>
    <row r="116" spans="8:8" ht="16.0" customHeight="1"/>
    <row r="117" spans="8:8" ht="16.0" customHeight="1"/>
    <row r="118" spans="8:8" ht="16.0" customHeight="1"/>
    <row r="119" spans="8:8" ht="16.0" customHeight="1"/>
    <row r="120" spans="8:8" ht="16.0" customHeight="1"/>
    <row r="121" spans="8:8" ht="16.0" customHeight="1"/>
    <row r="122" spans="8:8" ht="16.0" customHeight="1"/>
    <row r="123" spans="8:8" ht="16.0" customHeight="1"/>
    <row r="124" spans="8:8" ht="16.0" customHeight="1"/>
    <row r="126" spans="8:8" ht="15.5" customHeight="1">
      <c r="H126" s="274"/>
    </row>
    <row r="147" spans="8:8" ht="15.5" customHeight="1">
      <c r="H147" s="274"/>
    </row>
  </sheetData>
  <sheetProtection sheet="0" selectLockedCells="1"/>
  <mergeCells count="20">
    <mergeCell ref="A90:C90"/>
    <mergeCell ref="C92:G95"/>
    <mergeCell ref="C85:D85"/>
    <mergeCell ref="C86:D86"/>
    <mergeCell ref="C70:D70"/>
    <mergeCell ref="C77:D77"/>
    <mergeCell ref="C80:D80"/>
    <mergeCell ref="A87:A89"/>
    <mergeCell ref="A13:A14"/>
    <mergeCell ref="A26:A36"/>
    <mergeCell ref="A37:A47"/>
    <mergeCell ref="A48:A58"/>
    <mergeCell ref="A59:A70"/>
    <mergeCell ref="A15:A25"/>
    <mergeCell ref="A3:G3"/>
    <mergeCell ref="A81:A86"/>
    <mergeCell ref="A4:G4"/>
    <mergeCell ref="C13:D13"/>
    <mergeCell ref="A71:A80"/>
    <mergeCell ref="C14:D14"/>
  </mergeCells>
  <pageMargins left="0.7" right="0.7" top="0.75" bottom="0.75" header="0.3" footer="0.3"/>
  <pageSetup paperSize="1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dimension ref="A1:O162"/>
  <sheetViews>
    <sheetView workbookViewId="0">
      <selection activeCell="D125" sqref="D125"/>
    </sheetView>
  </sheetViews>
  <sheetFormatPr defaultRowHeight="14.5" customHeight="1" defaultColWidth="9"/>
  <cols>
    <col min="1" max="1" customWidth="1" width="7.2695312" style="137"/>
    <col min="2" max="2" customWidth="1" width="15.453125" style="137"/>
    <col min="3" max="3" customWidth="1" width="55.816406" style="137"/>
    <col min="4" max="4" customWidth="1" width="22.816406" style="137"/>
    <col min="5" max="5" customWidth="1" width="12.269531" style="137"/>
    <col min="6" max="6" customWidth="1" width="12.269531" style="137"/>
    <col min="7" max="7" customWidth="1" width="12.269531" style="137"/>
    <col min="8" max="8" customWidth="1" width="5.7265625" style="137"/>
    <col min="9" max="9" customWidth="1" width="5.7265625" style="137"/>
    <col min="10" max="10" customWidth="1" width="5.7265625" style="137"/>
    <col min="11" max="11" customWidth="1" width="5.7265625" style="137"/>
    <col min="12" max="12" customWidth="1" width="5.7265625" style="137"/>
    <col min="13" max="13" hidden="1" customWidth="1" width="5.7265625" style="137"/>
    <col min="14" max="14" customWidth="1" width="5.7265625" style="137"/>
  </cols>
  <sheetData>
    <row r="1" spans="8:8" ht="18.75" customHeight="1">
      <c r="A1" s="275"/>
      <c r="B1" s="275"/>
      <c r="C1" s="275"/>
      <c r="D1" s="275"/>
      <c r="E1" s="275"/>
      <c r="F1" s="275"/>
      <c r="G1" s="275"/>
    </row>
    <row r="2" spans="8:8" ht="20.15" customHeight="1">
      <c r="A2" s="276"/>
      <c r="B2" s="276"/>
      <c r="C2" s="276"/>
      <c r="D2" s="276"/>
      <c r="E2" s="276"/>
      <c r="F2" s="276"/>
      <c r="G2" s="276"/>
      <c r="H2" s="138"/>
      <c r="I2" s="138"/>
    </row>
    <row r="3" spans="8:8" ht="22.0" customHeight="1">
      <c r="A3" s="276"/>
      <c r="B3" s="276"/>
      <c r="C3" s="276"/>
      <c r="D3" s="276"/>
      <c r="E3" s="276"/>
      <c r="F3" s="276"/>
      <c r="G3" s="276"/>
      <c r="H3" s="138"/>
      <c r="I3" s="138"/>
    </row>
    <row r="4" spans="8:8" ht="15.0" customHeight="1">
      <c r="A4" s="275"/>
      <c r="B4" s="275"/>
      <c r="C4" s="275"/>
      <c r="D4" s="275"/>
      <c r="E4" s="275"/>
      <c r="F4" s="277"/>
      <c r="G4" s="277"/>
      <c r="H4" s="139"/>
      <c r="I4" s="140"/>
      <c r="J4" s="139"/>
      <c r="K4" s="139"/>
    </row>
    <row r="5" spans="8:8" ht="19.0" customHeight="1">
      <c r="A5" s="278" t="s">
        <v>148</v>
      </c>
      <c r="B5" s="278"/>
      <c r="C5" s="278"/>
      <c r="D5" s="278"/>
      <c r="E5" s="278"/>
      <c r="F5" s="278"/>
      <c r="G5" s="278"/>
      <c r="H5" s="142"/>
      <c r="I5" s="142"/>
    </row>
    <row r="6" spans="8:8" ht="15.0" customHeight="1">
      <c r="A6" s="279" t="s">
        <v>149</v>
      </c>
      <c r="B6" s="279"/>
      <c r="C6" s="279"/>
      <c r="D6" s="279"/>
      <c r="E6" s="279"/>
      <c r="F6" s="279"/>
      <c r="G6" s="279"/>
      <c r="H6" s="144"/>
      <c r="I6" s="142"/>
    </row>
    <row r="7" spans="8:8" ht="15.0" customHeight="1">
      <c r="A7" s="280" t="s">
        <v>150</v>
      </c>
      <c r="B7" s="280"/>
      <c r="C7" s="280"/>
      <c r="D7" s="280"/>
      <c r="E7" s="280"/>
      <c r="F7" s="280"/>
      <c r="G7" s="280"/>
      <c r="H7" s="153"/>
      <c r="I7" s="153"/>
    </row>
    <row r="8" spans="8:8" ht="14.25" customHeight="1">
      <c r="A8" s="281"/>
      <c r="B8" s="281"/>
      <c r="C8" s="281"/>
      <c r="D8" s="281"/>
      <c r="E8" s="281"/>
      <c r="F8" s="281"/>
      <c r="G8" s="281"/>
      <c r="H8" s="146"/>
      <c r="I8" s="146"/>
    </row>
    <row r="9" spans="8:8" ht="17.15" customHeight="1">
      <c r="A9" s="282" t="s">
        <v>5</v>
      </c>
      <c r="B9" s="282"/>
      <c r="C9" s="283" t="str">
        <f>'Isi Transkrip'!C6</f>
        <v>: Uswatun Khasanah</v>
      </c>
      <c r="D9" s="284" t="s">
        <v>151</v>
      </c>
      <c r="E9" s="284" t="s">
        <v>152</v>
      </c>
      <c r="F9" s="275"/>
      <c r="G9" s="275"/>
      <c r="H9" s="150"/>
    </row>
    <row r="10" spans="8:8" ht="17.15" customHeight="1">
      <c r="A10" s="285" t="s">
        <v>153</v>
      </c>
      <c r="B10" s="286"/>
      <c r="C10" s="287"/>
      <c r="D10" s="288" t="s">
        <v>154</v>
      </c>
      <c r="E10" s="289" t="s">
        <v>155</v>
      </c>
      <c r="F10" s="275"/>
      <c r="G10" s="275"/>
      <c r="H10" s="150"/>
    </row>
    <row r="11" spans="8:8" ht="17.15" customHeight="1">
      <c r="A11" s="290" t="s">
        <v>156</v>
      </c>
      <c r="B11" s="282"/>
      <c r="C11" s="284" t="str">
        <f>'Isi Transkrip'!C7</f>
        <v>: 172120108</v>
      </c>
      <c r="D11" s="284" t="s">
        <v>157</v>
      </c>
      <c r="E11" s="282" t="s">
        <v>158</v>
      </c>
      <c r="F11" s="275"/>
      <c r="G11" s="275"/>
      <c r="H11" s="150"/>
    </row>
    <row r="12" spans="8:8" ht="17.15" customHeight="1">
      <c r="A12" s="285" t="s">
        <v>159</v>
      </c>
      <c r="B12" s="291"/>
      <c r="C12" s="288"/>
      <c r="D12" s="288" t="s">
        <v>160</v>
      </c>
      <c r="E12" s="289" t="s">
        <v>161</v>
      </c>
      <c r="F12" s="275"/>
      <c r="G12" s="275"/>
      <c r="H12" s="150"/>
    </row>
    <row r="13" spans="8:8" ht="17.15" customHeight="1">
      <c r="A13" s="292" t="s">
        <v>11</v>
      </c>
      <c r="B13" s="282"/>
      <c r="C13" s="282" t="str">
        <f>'Isi Transkrip'!C8</f>
        <v>: Purworejo, 07 Juni 1998</v>
      </c>
      <c r="D13" s="284" t="s">
        <v>162</v>
      </c>
      <c r="E13" s="282" t="s">
        <v>163</v>
      </c>
      <c r="F13" s="275"/>
      <c r="G13" s="275"/>
      <c r="H13" s="150"/>
    </row>
    <row r="14" spans="8:8" ht="17.15" customHeight="1">
      <c r="A14" s="148" t="s">
        <v>13</v>
      </c>
      <c r="B14" s="150"/>
      <c r="C14" s="148" t="s">
        <v>164</v>
      </c>
      <c r="D14" s="154" t="s">
        <v>165</v>
      </c>
      <c r="E14" s="148" t="s">
        <v>166</v>
      </c>
      <c r="H14" s="150"/>
    </row>
    <row r="15" spans="8:8" ht="17.15" customHeight="1">
      <c r="A15" s="152" t="s">
        <v>15</v>
      </c>
      <c r="B15" s="145"/>
      <c r="C15" s="145" t="str">
        <f>'Isi Transkrip'!C10</f>
        <v>: -</v>
      </c>
      <c r="D15" s="145" t="s">
        <v>3</v>
      </c>
      <c r="E15" s="145" t="str">
        <f>'Isi Transkrip'!E5</f>
        <v>: 23 Februari 2022</v>
      </c>
      <c r="H15" s="150"/>
    </row>
    <row r="16" spans="8:8" ht="17.15" customHeight="1">
      <c r="A16" s="293" t="s">
        <v>167</v>
      </c>
      <c r="B16" s="294"/>
      <c r="C16" s="295"/>
      <c r="D16" s="295" t="s">
        <v>168</v>
      </c>
      <c r="E16" s="148" t="s">
        <v>169</v>
      </c>
      <c r="H16" s="150"/>
    </row>
    <row r="17" spans="8:8" ht="15.0" customHeight="1">
      <c r="A17" s="296"/>
      <c r="B17" s="296"/>
      <c r="C17" s="296"/>
      <c r="D17" s="296"/>
      <c r="E17" s="296"/>
      <c r="F17" s="296"/>
      <c r="G17" s="296"/>
      <c r="H17" s="157"/>
      <c r="I17" s="150"/>
      <c r="J17" s="150"/>
      <c r="K17" s="150"/>
    </row>
    <row r="18" spans="8:8" ht="16.0" customHeight="1">
      <c r="A18" s="297" t="s">
        <v>16</v>
      </c>
      <c r="B18" s="298" t="s">
        <v>17</v>
      </c>
      <c r="C18" s="299" t="s">
        <v>18</v>
      </c>
      <c r="D18" s="300"/>
      <c r="E18" s="298" t="s">
        <v>19</v>
      </c>
      <c r="F18" s="298" t="s">
        <v>20</v>
      </c>
      <c r="G18" s="298" t="s">
        <v>21</v>
      </c>
      <c r="H18" s="163"/>
      <c r="J18" s="150"/>
      <c r="K18" s="150"/>
      <c r="M18" s="164" t="s">
        <v>22</v>
      </c>
    </row>
    <row r="19" spans="8:8" ht="16.0" customHeight="1">
      <c r="A19" s="301"/>
      <c r="B19" s="302" t="s">
        <v>23</v>
      </c>
      <c r="C19" s="303" t="s">
        <v>24</v>
      </c>
      <c r="D19" s="304"/>
      <c r="E19" s="302" t="s">
        <v>25</v>
      </c>
      <c r="F19" s="302" t="s">
        <v>26</v>
      </c>
      <c r="G19" s="302" t="s">
        <v>27</v>
      </c>
      <c r="J19" s="150"/>
      <c r="K19" s="150"/>
      <c r="M19" s="170" t="s">
        <v>28</v>
      </c>
    </row>
    <row r="20" spans="8:8" ht="19.0" customHeight="1">
      <c r="A20" s="235" t="s">
        <v>29</v>
      </c>
      <c r="B20" s="172">
        <v>231101.0</v>
      </c>
      <c r="C20" s="173" t="s">
        <v>30</v>
      </c>
      <c r="D20" s="174"/>
      <c r="E20" s="175">
        <f>'Isi Transkrip'!E15</f>
        <v>1.0</v>
      </c>
      <c r="F20" s="176" t="s">
        <v>31</v>
      </c>
      <c r="G20" s="177">
        <f>E20*M20</f>
        <v>3.7</v>
      </c>
      <c r="J20" s="150"/>
      <c r="K20" s="150"/>
      <c r="L20" s="178"/>
      <c r="M20" s="179">
        <f>IF(F20="A",4,IF(F20="A-",3.7,IF(F20="B+",3.3,IF(F20="B",3,IF(F20="B-",2.7,IF(F20="C+",2.3,IF(F20="C",2,IF(F20="D",1))))))))</f>
        <v>3.7</v>
      </c>
    </row>
    <row r="21" spans="8:8" ht="19.0" customHeight="1">
      <c r="A21" s="236"/>
      <c r="B21" s="181">
        <v>231209.0</v>
      </c>
      <c r="C21" s="182" t="s">
        <v>32</v>
      </c>
      <c r="D21" s="183"/>
      <c r="E21" s="184">
        <f>'Isi Transkrip'!E16</f>
        <v>2.0</v>
      </c>
      <c r="F21" s="185" t="s">
        <v>44</v>
      </c>
      <c r="G21" s="186">
        <f>E21*M21</f>
        <v>6.6</v>
      </c>
      <c r="J21" s="150"/>
      <c r="K21" s="150"/>
      <c r="L21" s="178"/>
      <c r="M21" s="179">
        <f>IF(F21="A",4,IF(F21="A-",3.7,IF(F21="B+",3.3,IF(F21="B",3,IF(F21="B-",2.7,IF(F21="C+",2.3,IF(F21="C",2,IF(F21="D",1))))))))</f>
        <v>3.3</v>
      </c>
    </row>
    <row r="22" spans="8:8" ht="19.0" customHeight="1">
      <c r="A22" s="236"/>
      <c r="B22" s="181">
        <v>231213.0</v>
      </c>
      <c r="C22" s="182" t="s">
        <v>34</v>
      </c>
      <c r="D22" s="183"/>
      <c r="E22" s="184">
        <f>'Isi Transkrip'!E17</f>
        <v>2.0</v>
      </c>
      <c r="F22" s="185" t="s">
        <v>31</v>
      </c>
      <c r="G22" s="186">
        <f>E22*M22</f>
        <v>7.4</v>
      </c>
      <c r="L22" s="178"/>
      <c r="M22" s="179">
        <f>IF(F22="A",4,IF(F22="A-",3.7,IF(F22="B+",3.3,IF(F22="B",3,IF(F22="B-",2.7,IF(F22="C+",2.3,IF(F22="C",2,IF(F22="D",1))))))))</f>
        <v>3.7</v>
      </c>
    </row>
    <row r="23" spans="8:8" ht="19.0" customHeight="1">
      <c r="A23" s="236"/>
      <c r="B23" s="181">
        <v>231204.0</v>
      </c>
      <c r="C23" s="187" t="s">
        <v>35</v>
      </c>
      <c r="D23" s="183"/>
      <c r="E23" s="184">
        <f>'Isi Transkrip'!E18</f>
        <v>2.0</v>
      </c>
      <c r="F23" s="185" t="s">
        <v>44</v>
      </c>
      <c r="G23" s="186">
        <f>E23*M23</f>
        <v>6.6</v>
      </c>
      <c r="L23" s="178"/>
      <c r="M23" s="179">
        <f>IF(F23="A",4,IF(F23="A-",3.7,IF(F23="B+",3.3,IF(F23="B",3,IF(F23="B-",2.7,IF(F23="C+",2.3,IF(F23="C",2,IF(F23="D",1))))))))</f>
        <v>3.3</v>
      </c>
    </row>
    <row r="24" spans="8:8" ht="19.0" customHeight="1">
      <c r="A24" s="236"/>
      <c r="B24" s="181">
        <v>231201.0</v>
      </c>
      <c r="C24" s="182" t="s">
        <v>36</v>
      </c>
      <c r="D24" s="183"/>
      <c r="E24" s="184">
        <f>'Isi Transkrip'!E19</f>
        <v>2.0</v>
      </c>
      <c r="F24" s="185" t="s">
        <v>44</v>
      </c>
      <c r="G24" s="186">
        <f>E24*M24</f>
        <v>6.6</v>
      </c>
      <c r="L24" s="178"/>
      <c r="M24" s="179">
        <f>IF(F24="A",4,IF(F24="A-",3.7,IF(F24="B+",3.3,IF(F24="B",3,IF(F24="B-",2.7,IF(F24="C+",2.3,IF(F24="C",2,IF(F24="D",1))))))))</f>
        <v>3.3</v>
      </c>
    </row>
    <row r="25" spans="8:8" ht="19.0" customHeight="1">
      <c r="A25" s="236"/>
      <c r="B25" s="181">
        <v>231205.0</v>
      </c>
      <c r="C25" s="182" t="s">
        <v>38</v>
      </c>
      <c r="D25" s="183"/>
      <c r="E25" s="184">
        <f>'Isi Transkrip'!E20</f>
        <v>2.0</v>
      </c>
      <c r="F25" s="185" t="s">
        <v>39</v>
      </c>
      <c r="G25" s="186">
        <f>E25*M25</f>
        <v>5.4</v>
      </c>
      <c r="L25" s="178"/>
      <c r="M25" s="179">
        <f>IF(F25="A",4,IF(F25="A-",3.7,IF(F25="B+",3.3,IF(F25="B",3,IF(F25="B-",2.7,IF(F25="C+",2.3,IF(F25="C",2,IF(F25="D",1))))))))</f>
        <v>2.7</v>
      </c>
    </row>
    <row r="26" spans="8:8" ht="19.0" customHeight="1">
      <c r="A26" s="236"/>
      <c r="B26" s="181">
        <v>231208.0</v>
      </c>
      <c r="C26" s="182" t="s">
        <v>40</v>
      </c>
      <c r="D26" s="183"/>
      <c r="E26" s="184">
        <f>'Isi Transkrip'!E21</f>
        <v>2.0</v>
      </c>
      <c r="F26" s="185" t="s">
        <v>33</v>
      </c>
      <c r="G26" s="186">
        <f>E26*M26</f>
        <v>6.0</v>
      </c>
      <c r="L26" s="178"/>
      <c r="M26" s="179">
        <f>IF(F26="A",4,IF(F26="A-",3.7,IF(F26="B+",3.3,IF(F26="B",3,IF(F26="B-",2.7,IF(F26="C+",2.3,IF(F26="C",2,IF(F26="D",1))))))))</f>
        <v>3.0</v>
      </c>
    </row>
    <row r="27" spans="8:8" ht="19.0" customHeight="1">
      <c r="A27" s="236"/>
      <c r="B27" s="181">
        <v>231212.0</v>
      </c>
      <c r="C27" s="182" t="s">
        <v>41</v>
      </c>
      <c r="D27" s="183"/>
      <c r="E27" s="184">
        <f>'Isi Transkrip'!E22</f>
        <v>2.0</v>
      </c>
      <c r="F27" s="185" t="s">
        <v>44</v>
      </c>
      <c r="G27" s="186">
        <f>E27*M27</f>
        <v>6.6</v>
      </c>
      <c r="L27" s="178"/>
      <c r="M27" s="179">
        <f>IF(F27="A",4,IF(F27="A-",3.7,IF(F27="B+",3.3,IF(F27="B",3,IF(F27="B-",2.7,IF(F27="C+",2.3,IF(F27="C",2,IF(F27="D",1))))))))</f>
        <v>3.3</v>
      </c>
    </row>
    <row r="28" spans="8:8" ht="19.0" customHeight="1">
      <c r="A28" s="236"/>
      <c r="B28" s="181">
        <v>231249.0</v>
      </c>
      <c r="C28" s="182" t="s">
        <v>42</v>
      </c>
      <c r="D28" s="183"/>
      <c r="E28" s="184">
        <f>'Isi Transkrip'!E23</f>
        <v>2.0</v>
      </c>
      <c r="F28" s="185" t="s">
        <v>33</v>
      </c>
      <c r="G28" s="186">
        <f>E28*M28</f>
        <v>6.0</v>
      </c>
      <c r="L28" s="178"/>
      <c r="M28" s="179">
        <f>IF(F28="A",4,IF(F28="A-",3.7,IF(F28="B+",3.3,IF(F28="B",3,IF(F28="B-",2.7,IF(F28="C+",2.3,IF(F28="C",2,IF(F28="D",1))))))))</f>
        <v>3.0</v>
      </c>
    </row>
    <row r="29" spans="8:8" ht="19.0" customHeight="1">
      <c r="A29" s="236"/>
      <c r="B29" s="181">
        <v>231220.0</v>
      </c>
      <c r="C29" s="182" t="s">
        <v>43</v>
      </c>
      <c r="D29" s="183"/>
      <c r="E29" s="184">
        <f>'Isi Transkrip'!E24</f>
        <v>2.0</v>
      </c>
      <c r="F29" s="185" t="s">
        <v>33</v>
      </c>
      <c r="G29" s="186">
        <f>E29*M29</f>
        <v>6.0</v>
      </c>
      <c r="I29" s="150" t="s">
        <v>45</v>
      </c>
      <c r="J29" s="150"/>
      <c r="K29" s="150"/>
      <c r="L29" s="178"/>
      <c r="M29" s="179">
        <f>IF(F29="A",4,IF(F29="A-",3.7,IF(F29="B+",3.3,IF(F29="B",3,IF(F29="B-",2.7,IF(F29="C+",2.3,IF(F29="C",2,IF(F29="D",1))))))))</f>
        <v>3.0</v>
      </c>
    </row>
    <row r="30" spans="8:8" ht="19.0" customHeight="1">
      <c r="A30" s="305"/>
      <c r="B30" s="189">
        <v>231223.0</v>
      </c>
      <c r="C30" s="190" t="s">
        <v>46</v>
      </c>
      <c r="D30" s="191"/>
      <c r="E30" s="192">
        <f>'Isi Transkrip'!E25</f>
        <v>2.0</v>
      </c>
      <c r="F30" s="193" t="s">
        <v>33</v>
      </c>
      <c r="G30" s="194">
        <f>E30*M30</f>
        <v>6.0</v>
      </c>
      <c r="J30" s="150"/>
      <c r="K30" s="150"/>
      <c r="L30" s="178"/>
      <c r="M30" s="179">
        <f>IF(F30="A",4,IF(F30="A-",3.7,IF(F30="B+",3.3,IF(F30="B",3,IF(F30="B-",2.7,IF(F30="C+",2.3,IF(F30="C",2,IF(F30="D",1))))))))</f>
        <v>3.0</v>
      </c>
    </row>
    <row r="31" spans="8:8" ht="19.0" customHeight="1">
      <c r="A31" s="235" t="s">
        <v>47</v>
      </c>
      <c r="B31" s="172">
        <v>232102.0</v>
      </c>
      <c r="C31" s="173" t="s">
        <v>48</v>
      </c>
      <c r="D31" s="174"/>
      <c r="E31" s="175">
        <f>'Isi Transkrip'!E26</f>
        <v>1.0</v>
      </c>
      <c r="F31" s="195" t="s">
        <v>44</v>
      </c>
      <c r="G31" s="196">
        <f>E31*M31</f>
        <v>3.3</v>
      </c>
      <c r="L31" s="197"/>
      <c r="M31" s="179">
        <f>IF(F31="A",4,IF(F31="A-",3.7,IF(F31="B+",3.3,IF(F31="B",3,IF(F31="B-",2.7,IF(F31="C+",2.3,IF(F31="C",2,IF(F31="D",1))))))))</f>
        <v>3.3</v>
      </c>
    </row>
    <row r="32" spans="8:8" ht="19.0" customHeight="1">
      <c r="A32" s="236"/>
      <c r="B32" s="181">
        <v>232210.0</v>
      </c>
      <c r="C32" s="182" t="s">
        <v>49</v>
      </c>
      <c r="D32" s="183"/>
      <c r="E32" s="184">
        <f>'Isi Transkrip'!E27</f>
        <v>2.0</v>
      </c>
      <c r="F32" s="185" t="s">
        <v>33</v>
      </c>
      <c r="G32" s="186">
        <f>E32*M32</f>
        <v>6.0</v>
      </c>
      <c r="J32" s="150"/>
      <c r="K32" s="150"/>
      <c r="L32" s="197"/>
      <c r="M32" s="179">
        <f>IF(F32="A",4,IF(F32="A-",3.7,IF(F32="B+",3.3,IF(F32="B",3,IF(F32="B-",2.7,IF(F32="C+",2.3,IF(F32="C",2,IF(F32="D",1))))))))</f>
        <v>3.0</v>
      </c>
    </row>
    <row r="33" spans="8:8" ht="19.0" customHeight="1">
      <c r="A33" s="236"/>
      <c r="B33" s="181">
        <v>232206.0</v>
      </c>
      <c r="C33" s="182" t="s">
        <v>50</v>
      </c>
      <c r="D33" s="183"/>
      <c r="E33" s="184">
        <f>'Isi Transkrip'!E28</f>
        <v>2.0</v>
      </c>
      <c r="F33" s="185" t="s">
        <v>44</v>
      </c>
      <c r="G33" s="186">
        <f>E33*M33</f>
        <v>6.6</v>
      </c>
      <c r="J33" s="150"/>
      <c r="K33" s="150"/>
      <c r="L33" s="197"/>
      <c r="M33" s="179">
        <f>IF(F33="A",4,IF(F33="A-",3.7,IF(F33="B+",3.3,IF(F33="B",3,IF(F33="B-",2.7,IF(F33="C+",2.3,IF(F33="C",2,IF(F33="D",1))))))))</f>
        <v>3.3</v>
      </c>
    </row>
    <row r="34" spans="8:8" ht="19.0" customHeight="1">
      <c r="A34" s="236"/>
      <c r="B34" s="181">
        <v>232205.0</v>
      </c>
      <c r="C34" s="187" t="s">
        <v>51</v>
      </c>
      <c r="D34" s="183"/>
      <c r="E34" s="184">
        <f>'Isi Transkrip'!E29</f>
        <v>2.0</v>
      </c>
      <c r="F34" s="185" t="s">
        <v>44</v>
      </c>
      <c r="G34" s="186">
        <f>E34*M34</f>
        <v>6.6</v>
      </c>
      <c r="L34" s="197"/>
      <c r="M34" s="179">
        <f>IF(F34="A",4,IF(F34="A-",3.7,IF(F34="B+",3.3,IF(F34="B",3,IF(F34="B-",2.7,IF(F34="C+",2.3,IF(F34="C",2,IF(F34="D",1))))))))</f>
        <v>3.3</v>
      </c>
    </row>
    <row r="35" spans="8:8" ht="19.0" customHeight="1">
      <c r="A35" s="236"/>
      <c r="B35" s="181">
        <v>232202.0</v>
      </c>
      <c r="C35" s="182" t="s">
        <v>52</v>
      </c>
      <c r="D35" s="183"/>
      <c r="E35" s="184">
        <f>'Isi Transkrip'!E30</f>
        <v>2.0</v>
      </c>
      <c r="F35" s="185" t="s">
        <v>44</v>
      </c>
      <c r="G35" s="186">
        <f>E35*M35</f>
        <v>6.6</v>
      </c>
      <c r="J35" s="150"/>
      <c r="K35" s="150"/>
      <c r="L35" s="197"/>
      <c r="M35" s="179">
        <f>IF(F35="A",4,IF(F35="A-",3.7,IF(F35="B+",3.3,IF(F35="B",3,IF(F35="B-",2.7,IF(F35="C+",2.3,IF(F35="C",2,IF(F35="D",1))))))))</f>
        <v>3.3</v>
      </c>
    </row>
    <row r="36" spans="8:8" ht="19.0" customHeight="1">
      <c r="A36" s="236"/>
      <c r="B36" s="181">
        <v>233206.0</v>
      </c>
      <c r="C36" s="182" t="s">
        <v>53</v>
      </c>
      <c r="D36" s="183"/>
      <c r="E36" s="184">
        <f>'Isi Transkrip'!E31</f>
        <v>2.0</v>
      </c>
      <c r="F36" s="185" t="s">
        <v>33</v>
      </c>
      <c r="G36" s="186">
        <f>E36*M36</f>
        <v>6.0</v>
      </c>
      <c r="L36" s="197"/>
      <c r="M36" s="179">
        <f>IF(F36="A",4,IF(F36="A-",3.7,IF(F36="B+",3.3,IF(F36="B",3,IF(F36="B-",2.7,IF(F36="C+",2.3,IF(F36="C",2,IF(F36="D",1))))))))</f>
        <v>3.0</v>
      </c>
    </row>
    <row r="37" spans="8:8" ht="19.0" customHeight="1">
      <c r="A37" s="236"/>
      <c r="B37" s="181">
        <v>232209.0</v>
      </c>
      <c r="C37" s="182" t="s">
        <v>54</v>
      </c>
      <c r="D37" s="183"/>
      <c r="E37" s="184">
        <f>'Isi Transkrip'!E32</f>
        <v>2.0</v>
      </c>
      <c r="F37" s="185" t="s">
        <v>31</v>
      </c>
      <c r="G37" s="186">
        <f>E37*M37</f>
        <v>7.4</v>
      </c>
      <c r="L37" s="197"/>
      <c r="M37" s="179">
        <f>IF(F37="A",4,IF(F37="A-",3.7,IF(F37="B+",3.3,IF(F37="B",3,IF(F37="B-",2.7,IF(F37="C+",2.3,IF(F37="C",2,IF(F37="D",1))))))))</f>
        <v>3.7</v>
      </c>
    </row>
    <row r="38" spans="8:8" ht="19.0" customHeight="1">
      <c r="A38" s="236"/>
      <c r="B38" s="181">
        <v>232213.0</v>
      </c>
      <c r="C38" s="182" t="s">
        <v>55</v>
      </c>
      <c r="D38" s="183"/>
      <c r="E38" s="184">
        <f>'Isi Transkrip'!E33</f>
        <v>2.0</v>
      </c>
      <c r="F38" s="185" t="s">
        <v>39</v>
      </c>
      <c r="G38" s="186">
        <f>E38*M38</f>
        <v>5.4</v>
      </c>
      <c r="L38" s="197"/>
      <c r="M38" s="179">
        <f>IF(F38="A",4,IF(F38="A-",3.7,IF(F38="B+",3.3,IF(F38="B",3,IF(F38="B-",2.7,IF(F38="C+",2.3,IF(F38="C",2,IF(F38="D",1))))))))</f>
        <v>2.7</v>
      </c>
    </row>
    <row r="39" spans="8:8" ht="19.0" customHeight="1">
      <c r="A39" s="236"/>
      <c r="B39" s="181">
        <v>232217.0</v>
      </c>
      <c r="C39" s="182" t="s">
        <v>56</v>
      </c>
      <c r="D39" s="183"/>
      <c r="E39" s="184">
        <f>'Isi Transkrip'!E34</f>
        <v>2.0</v>
      </c>
      <c r="F39" s="185" t="s">
        <v>39</v>
      </c>
      <c r="G39" s="186">
        <f>E39*M39</f>
        <v>5.4</v>
      </c>
      <c r="L39" s="197"/>
      <c r="M39" s="179">
        <f>IF(F39="A",4,IF(F39="A-",3.7,IF(F39="B+",3.3,IF(F39="B",3,IF(F39="B-",2.7,IF(F39="C+",2.3,IF(F39="C",2,IF(F39="D",1))))))))</f>
        <v>2.7</v>
      </c>
    </row>
    <row r="40" spans="8:8" ht="19.0" customHeight="1">
      <c r="A40" s="236"/>
      <c r="B40" s="181">
        <v>232221.0</v>
      </c>
      <c r="C40" s="182" t="s">
        <v>57</v>
      </c>
      <c r="D40" s="183"/>
      <c r="E40" s="184">
        <f>'Isi Transkrip'!E35</f>
        <v>2.0</v>
      </c>
      <c r="F40" s="185" t="s">
        <v>31</v>
      </c>
      <c r="G40" s="186">
        <f>E40*M40</f>
        <v>7.4</v>
      </c>
      <c r="L40" s="197"/>
      <c r="M40" s="179">
        <f>IF(F40="A",4,IF(F40="A-",3.7,IF(F40="B+",3.3,IF(F40="B",3,IF(F40="B-",2.7,IF(F40="C+",2.3,IF(F40="C",2,IF(F40="D",1))))))))</f>
        <v>3.7</v>
      </c>
    </row>
    <row r="41" spans="8:8" ht="19.0" customHeight="1">
      <c r="A41" s="305"/>
      <c r="B41" s="189">
        <v>232236.0</v>
      </c>
      <c r="C41" s="190" t="s">
        <v>58</v>
      </c>
      <c r="D41" s="191"/>
      <c r="E41" s="192">
        <f>'Isi Transkrip'!E36</f>
        <v>2.0</v>
      </c>
      <c r="F41" s="193" t="s">
        <v>33</v>
      </c>
      <c r="G41" s="194">
        <f>E41*M41</f>
        <v>6.0</v>
      </c>
      <c r="L41" s="197"/>
      <c r="M41" s="179">
        <f>IF(F41="A",4,IF(F41="A-",3.7,IF(F41="B+",3.3,IF(F41="B",3,IF(F41="B-",2.7,IF(F41="C+",2.3,IF(F41="C",2,IF(F41="D",1))))))))</f>
        <v>3.0</v>
      </c>
    </row>
    <row r="42" spans="8:8" ht="19.0" customHeight="1">
      <c r="A42" s="235" t="s">
        <v>59</v>
      </c>
      <c r="B42" s="172">
        <v>233103.0</v>
      </c>
      <c r="C42" s="173" t="s">
        <v>60</v>
      </c>
      <c r="D42" s="174"/>
      <c r="E42" s="175">
        <f>'Isi Transkrip'!E37</f>
        <v>1.0</v>
      </c>
      <c r="F42" s="195" t="s">
        <v>31</v>
      </c>
      <c r="G42" s="186">
        <f>E42*M42</f>
        <v>3.7</v>
      </c>
      <c r="L42" s="198"/>
      <c r="M42" s="179">
        <f>IF(F42="A",4,IF(F42="A-",3.7,IF(F42="B+",3.3,IF(F42="B",3,IF(F42="B-",2.7,IF(F42="C+",2.3,IF(F42="C",2,IF(F42="D",1))))))))</f>
        <v>3.7</v>
      </c>
    </row>
    <row r="43" spans="8:8" ht="19.0" customHeight="1">
      <c r="A43" s="236"/>
      <c r="B43" s="181">
        <v>233211.0</v>
      </c>
      <c r="C43" s="182" t="s">
        <v>61</v>
      </c>
      <c r="D43" s="183"/>
      <c r="E43" s="184">
        <f>'Isi Transkrip'!E38</f>
        <v>2.0</v>
      </c>
      <c r="F43" s="185" t="s">
        <v>44</v>
      </c>
      <c r="G43" s="186">
        <f>E43*M43</f>
        <v>6.6</v>
      </c>
      <c r="L43" s="198"/>
      <c r="M43" s="179">
        <f>IF(F43="A",4,IF(F43="A-",3.7,IF(F43="B+",3.3,IF(F43="B",3,IF(F43="B-",2.7,IF(F43="C+",2.3,IF(F43="C",2,IF(F43="D",1))))))))</f>
        <v>3.3</v>
      </c>
    </row>
    <row r="44" spans="8:8" ht="19.0" customHeight="1">
      <c r="A44" s="236"/>
      <c r="B44" s="181">
        <v>233208.0</v>
      </c>
      <c r="C44" s="187" t="s">
        <v>62</v>
      </c>
      <c r="D44" s="183"/>
      <c r="E44" s="184">
        <f>'Isi Transkrip'!E39</f>
        <v>2.0</v>
      </c>
      <c r="F44" s="185" t="s">
        <v>31</v>
      </c>
      <c r="G44" s="186">
        <f>E44*M44</f>
        <v>7.4</v>
      </c>
      <c r="L44" s="198"/>
      <c r="M44" s="179">
        <f>IF(F44="A",4,IF(F44="A-",3.7,IF(F44="B+",3.3,IF(F44="B",3,IF(F44="B-",2.7,IF(F44="C+",2.3,IF(F44="C",2,IF(F44="D",1))))))))</f>
        <v>3.7</v>
      </c>
    </row>
    <row r="45" spans="8:8" ht="19.0" customHeight="1">
      <c r="A45" s="236"/>
      <c r="B45" s="181">
        <v>233203.0</v>
      </c>
      <c r="C45" s="182" t="s">
        <v>63</v>
      </c>
      <c r="D45" s="183"/>
      <c r="E45" s="184">
        <f>'Isi Transkrip'!E40</f>
        <v>2.0</v>
      </c>
      <c r="F45" s="185" t="s">
        <v>33</v>
      </c>
      <c r="G45" s="186">
        <f>E45*M45</f>
        <v>6.0</v>
      </c>
      <c r="L45" s="198"/>
      <c r="M45" s="179">
        <f>IF(F45="A",4,IF(F45="A-",3.7,IF(F45="B+",3.3,IF(F45="B",3,IF(F45="B-",2.7,IF(F45="C+",2.3,IF(F45="C",2,IF(F45="D",1))))))))</f>
        <v>3.0</v>
      </c>
    </row>
    <row r="46" spans="8:8" ht="19.0" customHeight="1">
      <c r="A46" s="236"/>
      <c r="B46" s="181">
        <v>235238.0</v>
      </c>
      <c r="C46" s="182" t="s">
        <v>64</v>
      </c>
      <c r="D46" s="183"/>
      <c r="E46" s="184">
        <f>'Isi Transkrip'!E41</f>
        <v>2.0</v>
      </c>
      <c r="F46" s="185" t="s">
        <v>33</v>
      </c>
      <c r="G46" s="186">
        <f>E46*M46</f>
        <v>6.0</v>
      </c>
      <c r="L46" s="198"/>
      <c r="M46" s="179">
        <f>IF(F46="A",4,IF(F46="A-",3.7,IF(F46="B+",3.3,IF(F46="B",3,IF(F46="B-",2.7,IF(F46="C+",2.3,IF(F46="C",2,IF(F46="D",1))))))))</f>
        <v>3.0</v>
      </c>
    </row>
    <row r="47" spans="8:8" ht="19.0" customHeight="1">
      <c r="A47" s="236"/>
      <c r="B47" s="181">
        <v>233210.0</v>
      </c>
      <c r="C47" s="182" t="s">
        <v>65</v>
      </c>
      <c r="D47" s="183"/>
      <c r="E47" s="184">
        <f>'Isi Transkrip'!E42</f>
        <v>2.0</v>
      </c>
      <c r="F47" s="185" t="s">
        <v>31</v>
      </c>
      <c r="G47" s="186">
        <f>E47*M47</f>
        <v>7.4</v>
      </c>
      <c r="L47" s="198"/>
      <c r="M47" s="179">
        <f>IF(F47="A",4,IF(F47="A-",3.7,IF(F47="B+",3.3,IF(F47="B",3,IF(F47="B-",2.7,IF(F47="C+",2.3,IF(F47="C",2,IF(F47="D",1))))))))</f>
        <v>3.7</v>
      </c>
    </row>
    <row r="48" spans="8:8" ht="19.0" customHeight="1">
      <c r="A48" s="236"/>
      <c r="B48" s="181">
        <v>233214.0</v>
      </c>
      <c r="C48" s="182" t="s">
        <v>66</v>
      </c>
      <c r="D48" s="183"/>
      <c r="E48" s="184">
        <f>'Isi Transkrip'!E43</f>
        <v>2.0</v>
      </c>
      <c r="F48" s="185" t="s">
        <v>71</v>
      </c>
      <c r="G48" s="186">
        <f>E48*M48</f>
        <v>8.0</v>
      </c>
      <c r="L48" s="198"/>
      <c r="M48" s="179">
        <f>IF(F48="A",4,IF(F48="A-",3.7,IF(F48="B+",3.3,IF(F48="B",3,IF(F48="B-",2.7,IF(F48="C+",2.3,IF(F48="C",2,IF(F48="D",1))))))))</f>
        <v>4.0</v>
      </c>
    </row>
    <row r="49" spans="8:8" ht="19.0" customHeight="1">
      <c r="A49" s="236"/>
      <c r="B49" s="181">
        <v>233218.0</v>
      </c>
      <c r="C49" s="182" t="s">
        <v>67</v>
      </c>
      <c r="D49" s="183"/>
      <c r="E49" s="184">
        <f>'Isi Transkrip'!E44</f>
        <v>2.0</v>
      </c>
      <c r="F49" s="185" t="s">
        <v>44</v>
      </c>
      <c r="G49" s="186">
        <f>E49*M49</f>
        <v>6.6</v>
      </c>
      <c r="L49" s="198"/>
      <c r="M49" s="179">
        <f>IF(F49="A",4,IF(F49="A-",3.7,IF(F49="B+",3.3,IF(F49="B",3,IF(F49="B-",2.7,IF(F49="C+",2.3,IF(F49="C",2,IF(F49="D",1))))))))</f>
        <v>3.3</v>
      </c>
    </row>
    <row r="50" spans="8:8" ht="19.0" customHeight="1">
      <c r="A50" s="236"/>
      <c r="B50" s="181">
        <v>233222.0</v>
      </c>
      <c r="C50" s="182" t="s">
        <v>68</v>
      </c>
      <c r="D50" s="183"/>
      <c r="E50" s="184">
        <f>'Isi Transkrip'!E45</f>
        <v>2.0</v>
      </c>
      <c r="F50" s="185" t="s">
        <v>71</v>
      </c>
      <c r="G50" s="186">
        <f>E50*M50</f>
        <v>8.0</v>
      </c>
      <c r="L50" s="198"/>
      <c r="M50" s="179">
        <f>IF(F50="A",4,IF(F50="A-",3.7,IF(F50="B+",3.3,IF(F50="B",3,IF(F50="B-",2.7,IF(F50="C+",2.3,IF(F50="C",2,IF(F50="D",1))))))))</f>
        <v>4.0</v>
      </c>
    </row>
    <row r="51" spans="8:8" ht="19.0" customHeight="1">
      <c r="A51" s="236"/>
      <c r="B51" s="181">
        <v>233259.0</v>
      </c>
      <c r="C51" s="182" t="s">
        <v>69</v>
      </c>
      <c r="D51" s="183"/>
      <c r="E51" s="184">
        <f>'Isi Transkrip'!E46</f>
        <v>2.0</v>
      </c>
      <c r="F51" s="185" t="s">
        <v>31</v>
      </c>
      <c r="G51" s="186">
        <f>E51*M51</f>
        <v>7.4</v>
      </c>
      <c r="L51" s="198"/>
      <c r="M51" s="179">
        <f>IF(F51="A",4,IF(F51="A-",3.7,IF(F51="B+",3.3,IF(F51="B",3,IF(F51="B-",2.7,IF(F51="C+",2.3,IF(F51="C",2,IF(F51="D",1))))))))</f>
        <v>3.7</v>
      </c>
    </row>
    <row r="52" spans="8:8" ht="19.0" customHeight="1">
      <c r="A52" s="305"/>
      <c r="B52" s="189">
        <v>233237.0</v>
      </c>
      <c r="C52" s="190" t="s">
        <v>70</v>
      </c>
      <c r="D52" s="191"/>
      <c r="E52" s="192">
        <f>'Isi Transkrip'!E47</f>
        <v>2.0</v>
      </c>
      <c r="F52" s="193" t="s">
        <v>33</v>
      </c>
      <c r="G52" s="194">
        <f>E52*M52</f>
        <v>6.0</v>
      </c>
      <c r="L52" s="198"/>
      <c r="M52" s="179">
        <f>IF(F52="A",4,IF(F52="A-",3.7,IF(F52="B+",3.3,IF(F52="B",3,IF(F52="B-",2.7,IF(F52="C+",2.3,IF(F52="C",2,IF(F52="D",1))))))))</f>
        <v>3.0</v>
      </c>
    </row>
    <row r="53" spans="8:8" ht="19.0" customHeight="1">
      <c r="A53" s="306" t="s">
        <v>72</v>
      </c>
      <c r="B53" s="172">
        <v>234104.0</v>
      </c>
      <c r="C53" s="173" t="s">
        <v>73</v>
      </c>
      <c r="D53" s="174"/>
      <c r="E53" s="175">
        <f>'Isi Transkrip'!E48</f>
        <v>1.0</v>
      </c>
      <c r="F53" s="176" t="s">
        <v>44</v>
      </c>
      <c r="G53" s="177">
        <f>E53*M53</f>
        <v>3.3</v>
      </c>
      <c r="L53" s="199"/>
      <c r="M53" s="179">
        <f>IF(F53="A",4,IF(F53="A-",3.7,IF(F53="B+",3.3,IF(F53="B",3,IF(F53="B-",2.7,IF(F53="C+",2.3,IF(F53="C",2,IF(F53="D",1))))))))</f>
        <v>3.3</v>
      </c>
    </row>
    <row r="54" spans="8:8" ht="19.0" customHeight="1">
      <c r="A54" s="306"/>
      <c r="B54" s="181">
        <v>234202.0</v>
      </c>
      <c r="C54" s="187" t="s">
        <v>74</v>
      </c>
      <c r="D54" s="183"/>
      <c r="E54" s="184">
        <f>'Isi Transkrip'!E49</f>
        <v>2.0</v>
      </c>
      <c r="F54" s="185" t="s">
        <v>44</v>
      </c>
      <c r="G54" s="186">
        <f>E54*M54</f>
        <v>6.6</v>
      </c>
      <c r="L54" s="199"/>
      <c r="M54" s="179">
        <f>IF(F54="A",4,IF(F54="A-",3.7,IF(F54="B+",3.3,IF(F54="B",3,IF(F54="B-",2.7,IF(F54="C+",2.3,IF(F54="C",2,IF(F54="D",1))))))))</f>
        <v>3.3</v>
      </c>
    </row>
    <row r="55" spans="8:8" ht="19.0" customHeight="1">
      <c r="A55" s="306"/>
      <c r="B55" s="181">
        <v>234204.0</v>
      </c>
      <c r="C55" s="182" t="s">
        <v>75</v>
      </c>
      <c r="D55" s="183"/>
      <c r="E55" s="184">
        <f>'Isi Transkrip'!E50</f>
        <v>2.0</v>
      </c>
      <c r="F55" s="185" t="s">
        <v>33</v>
      </c>
      <c r="G55" s="186">
        <f>E55*M55</f>
        <v>6.0</v>
      </c>
      <c r="L55" s="199"/>
      <c r="M55" s="179">
        <f>IF(F55="A",4,IF(F55="A-",3.7,IF(F55="B+",3.3,IF(F55="B",3,IF(F55="B-",2.7,IF(F55="C+",2.3,IF(F55="C",2,IF(F55="D",1))))))))</f>
        <v>3.0</v>
      </c>
    </row>
    <row r="56" spans="8:8" ht="19.0" customHeight="1">
      <c r="A56" s="306"/>
      <c r="B56" s="181">
        <v>234207.0</v>
      </c>
      <c r="C56" s="182" t="s">
        <v>76</v>
      </c>
      <c r="D56" s="183"/>
      <c r="E56" s="184">
        <f>'Isi Transkrip'!E51</f>
        <v>2.0</v>
      </c>
      <c r="F56" s="185" t="s">
        <v>44</v>
      </c>
      <c r="G56" s="186">
        <f>E56*M56</f>
        <v>6.6</v>
      </c>
      <c r="L56" s="199"/>
      <c r="M56" s="179">
        <f>IF(F56="A",4,IF(F56="A-",3.7,IF(F56="B+",3.3,IF(F56="B",3,IF(F56="B-",2.7,IF(F56="C+",2.3,IF(F56="C",2,IF(F56="D",1))))))))</f>
        <v>3.3</v>
      </c>
    </row>
    <row r="57" spans="8:8" ht="19.0" customHeight="1">
      <c r="A57" s="306"/>
      <c r="B57" s="181">
        <v>234211.0</v>
      </c>
      <c r="C57" s="182" t="s">
        <v>77</v>
      </c>
      <c r="D57" s="183"/>
      <c r="E57" s="184">
        <f>'Isi Transkrip'!E52</f>
        <v>2.0</v>
      </c>
      <c r="F57" s="185" t="s">
        <v>44</v>
      </c>
      <c r="G57" s="186">
        <f>E57*M57</f>
        <v>6.6</v>
      </c>
      <c r="L57" s="199"/>
      <c r="M57" s="179">
        <f>IF(F57="A",4,IF(F57="A-",3.7,IF(F57="B+",3.3,IF(F57="B",3,IF(F57="B-",2.7,IF(F57="C+",2.3,IF(F57="C",2,IF(F57="D",1))))))))</f>
        <v>3.3</v>
      </c>
    </row>
    <row r="58" spans="8:8" ht="19.0" customHeight="1">
      <c r="A58" s="306"/>
      <c r="B58" s="181">
        <v>234215.0</v>
      </c>
      <c r="C58" s="182" t="s">
        <v>78</v>
      </c>
      <c r="D58" s="200"/>
      <c r="E58" s="184">
        <f>'Isi Transkrip'!E53</f>
        <v>2.0</v>
      </c>
      <c r="F58" s="185" t="s">
        <v>33</v>
      </c>
      <c r="G58" s="202">
        <f>E58*M58</f>
        <v>6.0</v>
      </c>
      <c r="L58" s="199"/>
      <c r="M58" s="179">
        <f>IF(F58="A",4,IF(F58="A-",3.7,IF(F58="B+",3.3,IF(F58="B",3,IF(F58="B-",2.7,IF(F58="C+",2.3,IF(F58="C",2,IF(F58="D",1))))))))</f>
        <v>3.0</v>
      </c>
    </row>
    <row r="59" spans="8:8" ht="19.0" customHeight="1">
      <c r="A59" s="306"/>
      <c r="B59" s="181">
        <v>234219.0</v>
      </c>
      <c r="C59" s="182" t="s">
        <v>79</v>
      </c>
      <c r="D59" s="183"/>
      <c r="E59" s="184">
        <f>'Isi Transkrip'!E54</f>
        <v>2.0</v>
      </c>
      <c r="F59" s="185" t="s">
        <v>39</v>
      </c>
      <c r="G59" s="186">
        <f>E59*M59</f>
        <v>5.4</v>
      </c>
      <c r="L59" s="199"/>
      <c r="M59" s="179">
        <f>IF(F59="A",4,IF(F59="A-",3.7,IF(F59="B+",3.3,IF(F59="B",3,IF(F59="B-",2.7,IF(F59="C+",2.3,IF(F59="C",2,IF(F59="D",1))))))))</f>
        <v>2.7</v>
      </c>
    </row>
    <row r="60" spans="8:8" ht="19.0" customHeight="1">
      <c r="A60" s="306"/>
      <c r="B60" s="181">
        <v>234261.0</v>
      </c>
      <c r="C60" s="182" t="s">
        <v>80</v>
      </c>
      <c r="D60" s="203"/>
      <c r="E60" s="204">
        <f>'Isi Transkrip'!E44</f>
        <v>2.0</v>
      </c>
      <c r="F60" s="195" t="s">
        <v>33</v>
      </c>
      <c r="G60" s="196">
        <f>E60*M60</f>
        <v>6.0</v>
      </c>
      <c r="I60" s="139"/>
      <c r="M60" s="179">
        <f>IF(F60="A",4,IF(F60="A-",3.7,IF(F60="B+",3.3,IF(F60="B",3,IF(F60="B-",2.7,IF(F60="C+",2.3,IF(F60="C",2,IF(F60="D",1))))))))</f>
        <v>3.0</v>
      </c>
    </row>
    <row r="61" spans="8:8" ht="19.0" customHeight="1">
      <c r="A61" s="306"/>
      <c r="B61" s="181">
        <v>234270.0</v>
      </c>
      <c r="C61" s="182" t="s">
        <v>81</v>
      </c>
      <c r="D61" s="183"/>
      <c r="E61" s="204">
        <f>'Isi Transkrip'!E45</f>
        <v>2.0</v>
      </c>
      <c r="F61" s="185" t="s">
        <v>44</v>
      </c>
      <c r="G61" s="186">
        <f>E61*M61</f>
        <v>6.6</v>
      </c>
      <c r="I61" s="139"/>
      <c r="M61" s="179">
        <f>IF(F61="A",4,IF(F61="A-",3.7,IF(F61="B+",3.3,IF(F61="B",3,IF(F61="B-",2.7,IF(F61="C+",2.3,IF(F61="C",2,IF(F61="D",1))))))))</f>
        <v>3.3</v>
      </c>
    </row>
    <row r="62" spans="8:8" ht="19.0" customHeight="1">
      <c r="A62" s="306"/>
      <c r="B62" s="181">
        <v>234235.0</v>
      </c>
      <c r="C62" s="182" t="s">
        <v>82</v>
      </c>
      <c r="D62" s="183"/>
      <c r="E62" s="204">
        <f>'Isi Transkrip'!E46</f>
        <v>2.0</v>
      </c>
      <c r="F62" s="205" t="s">
        <v>44</v>
      </c>
      <c r="G62" s="186">
        <f>E62*M62</f>
        <v>6.6</v>
      </c>
      <c r="I62" s="139"/>
      <c r="M62" s="179">
        <f>IF(F62="A",4,IF(F62="A-",3.7,IF(F62="B+",3.3,IF(F62="B",3,IF(F62="B-",2.7,IF(F62="C+",2.3,IF(F62="C",2,IF(F62="D",1))))))))</f>
        <v>3.3</v>
      </c>
    </row>
    <row r="63" spans="8:8" ht="19.0" customHeight="1">
      <c r="A63" s="306"/>
      <c r="B63" s="189">
        <v>237275.0</v>
      </c>
      <c r="C63" s="190" t="s">
        <v>83</v>
      </c>
      <c r="D63" s="191"/>
      <c r="E63" s="192">
        <f>'Isi Transkrip'!E47</f>
        <v>2.0</v>
      </c>
      <c r="F63" s="193" t="s">
        <v>33</v>
      </c>
      <c r="G63" s="194">
        <f>E63*M63</f>
        <v>6.0</v>
      </c>
      <c r="I63" s="139"/>
      <c r="M63" s="179">
        <f>IF(F63="A",4,IF(F63="A-",3.7,IF(F63="B+",3.3,IF(F63="B",3,IF(F63="B-",2.7,IF(F63="C+",2.3,IF(F63="C",2,IF(F63="D",1))))))))</f>
        <v>3.0</v>
      </c>
    </row>
    <row r="64" spans="8:8" ht="16.0" customHeight="1">
      <c r="A64" s="275"/>
      <c r="B64" s="275"/>
      <c r="C64" s="275"/>
      <c r="D64" s="275"/>
      <c r="E64" s="275"/>
      <c r="F64" s="307"/>
      <c r="G64" s="307"/>
    </row>
    <row r="65" spans="8:8" ht="16.0" customHeight="1">
      <c r="A65" s="290" t="s">
        <v>170</v>
      </c>
      <c r="B65" s="290" t="str">
        <f>C9</f>
        <v>: Uswatun Khasanah</v>
      </c>
      <c r="C65" s="283"/>
      <c r="D65" s="308"/>
      <c r="E65" s="282"/>
      <c r="F65" s="309" t="s">
        <v>9</v>
      </c>
      <c r="G65" s="282" t="str">
        <f>C11</f>
        <v>: 172120108</v>
      </c>
    </row>
    <row r="66" spans="8:8" ht="16.0" customHeight="1">
      <c r="A66" s="289" t="s">
        <v>171</v>
      </c>
      <c r="B66" s="277"/>
      <c r="C66" s="277"/>
      <c r="D66" s="277"/>
      <c r="E66" s="285"/>
      <c r="F66" s="310" t="s">
        <v>159</v>
      </c>
      <c r="G66" s="291"/>
      <c r="H66" s="139"/>
    </row>
    <row r="67" spans="8:8" ht="8.15" customHeight="1">
      <c r="A67" s="289"/>
      <c r="B67" s="277"/>
      <c r="C67" s="277"/>
      <c r="D67" s="277"/>
      <c r="E67" s="285"/>
      <c r="F67" s="310"/>
      <c r="G67" s="291"/>
      <c r="H67" s="139"/>
    </row>
    <row r="68" spans="8:8" ht="16.0" customHeight="1">
      <c r="A68" s="311" t="s">
        <v>16</v>
      </c>
      <c r="B68" s="312" t="s">
        <v>17</v>
      </c>
      <c r="C68" s="313" t="s">
        <v>18</v>
      </c>
      <c r="D68" s="314"/>
      <c r="E68" s="298" t="s">
        <v>19</v>
      </c>
      <c r="F68" s="298" t="s">
        <v>20</v>
      </c>
      <c r="G68" s="298" t="s">
        <v>21</v>
      </c>
      <c r="I68" s="151"/>
      <c r="M68" s="315" t="s">
        <v>22</v>
      </c>
    </row>
    <row r="69" spans="8:8" ht="16.0" customHeight="1">
      <c r="A69" s="316"/>
      <c r="B69" s="317" t="s">
        <v>23</v>
      </c>
      <c r="C69" s="318" t="s">
        <v>24</v>
      </c>
      <c r="D69" s="319"/>
      <c r="E69" s="302" t="s">
        <v>25</v>
      </c>
      <c r="F69" s="302" t="s">
        <v>26</v>
      </c>
      <c r="G69" s="302" t="s">
        <v>27</v>
      </c>
      <c r="I69" s="139"/>
      <c r="M69" s="320"/>
    </row>
    <row r="70" spans="8:8" ht="19.0" customHeight="1">
      <c r="A70" s="321" t="s">
        <v>84</v>
      </c>
      <c r="B70" s="206">
        <v>235105.0</v>
      </c>
      <c r="C70" s="173" t="s">
        <v>85</v>
      </c>
      <c r="D70" s="207"/>
      <c r="E70" s="204">
        <f>'Isi Transkrip'!E59</f>
        <v>1.0</v>
      </c>
      <c r="F70" s="195" t="s">
        <v>31</v>
      </c>
      <c r="G70" s="196">
        <f>E70*M70</f>
        <v>3.7</v>
      </c>
      <c r="M70" s="179">
        <f>IF(F70="A",4,IF(F70="A-",3.7,IF(F70="B+",3.3,IF(F70="B",3,IF(F70="B-",2.7,IF(F70="C+",2.3,IF(F70="C",2,IF(F70="D",1))))))))</f>
        <v>3.7</v>
      </c>
    </row>
    <row r="71" spans="8:8" ht="19.0" customHeight="1">
      <c r="A71" s="322"/>
      <c r="B71" s="209">
        <v>205221.0</v>
      </c>
      <c r="C71" s="182" t="s">
        <v>86</v>
      </c>
      <c r="D71" s="210"/>
      <c r="E71" s="204">
        <f>'Isi Transkrip'!E60</f>
        <v>2.0</v>
      </c>
      <c r="F71" s="185" t="s">
        <v>44</v>
      </c>
      <c r="G71" s="186">
        <f>E71*M71</f>
        <v>6.6</v>
      </c>
      <c r="M71" s="179">
        <f>IF(F71="A",4,IF(F71="A-",3.7,IF(F71="B+",3.3,IF(F71="B",3,IF(F71="B-",2.7,IF(F71="C+",2.3,IF(F71="C",2,IF(F71="D",1))))))))</f>
        <v>3.3</v>
      </c>
    </row>
    <row r="72" spans="8:8" ht="19.0" customHeight="1">
      <c r="A72" s="322"/>
      <c r="B72" s="209">
        <v>205222.0</v>
      </c>
      <c r="C72" s="182" t="s">
        <v>87</v>
      </c>
      <c r="D72" s="210"/>
      <c r="E72" s="204">
        <f>'Isi Transkrip'!E61</f>
        <v>2.0</v>
      </c>
      <c r="F72" s="195" t="s">
        <v>44</v>
      </c>
      <c r="G72" s="186">
        <f>E72*M72</f>
        <v>6.6</v>
      </c>
      <c r="M72" s="179">
        <f>IF(F72="A",4,IF(F72="A-",3.7,IF(F72="B+",3.3,IF(F72="B",3,IF(F72="B-",2.7,IF(F72="C+",2.3,IF(F72="C",2,IF(F72="D",1))))))))</f>
        <v>3.3</v>
      </c>
    </row>
    <row r="73" spans="8:8" ht="19.0" customHeight="1">
      <c r="A73" s="322"/>
      <c r="B73" s="209">
        <v>205223.0</v>
      </c>
      <c r="C73" s="182" t="s">
        <v>88</v>
      </c>
      <c r="D73" s="210"/>
      <c r="E73" s="204">
        <f>'Isi Transkrip'!E62</f>
        <v>2.0</v>
      </c>
      <c r="F73" s="195" t="s">
        <v>37</v>
      </c>
      <c r="G73" s="186">
        <f>E73*M73</f>
        <v>4.6</v>
      </c>
      <c r="L73" s="212"/>
      <c r="M73" s="179">
        <f>IF(F73="A",4,IF(F73="A-",3.7,IF(F73="B+",3.3,IF(F73="B",3,IF(F73="B-",2.7,IF(F73="C+",2.3,IF(F73="C",2,IF(F73="D",1))))))))</f>
        <v>2.3</v>
      </c>
    </row>
    <row r="74" spans="8:8" ht="19.0" customHeight="1">
      <c r="A74" s="322"/>
      <c r="B74" s="209">
        <v>235110.0</v>
      </c>
      <c r="C74" s="187" t="s">
        <v>89</v>
      </c>
      <c r="D74" s="210"/>
      <c r="E74" s="204">
        <f>'Isi Transkrip'!E63</f>
        <v>1.0</v>
      </c>
      <c r="F74" s="195" t="s">
        <v>71</v>
      </c>
      <c r="G74" s="186">
        <f>E74*M74</f>
        <v>4.0</v>
      </c>
      <c r="L74" s="212"/>
      <c r="M74" s="179">
        <f>IF(F74="A",4,IF(F74="A-",3.7,IF(F74="B+",3.3,IF(F74="B",3,IF(F74="B-",2.7,IF(F74="C+",2.3,IF(F74="C",2,IF(F74="D",1))))))))</f>
        <v>4.0</v>
      </c>
    </row>
    <row r="75" spans="8:8" ht="19.0" customHeight="1">
      <c r="A75" s="322"/>
      <c r="B75" s="209">
        <v>235226.0</v>
      </c>
      <c r="C75" s="182" t="s">
        <v>91</v>
      </c>
      <c r="D75" s="210"/>
      <c r="E75" s="204">
        <f>'Isi Transkrip'!E64</f>
        <v>2.0</v>
      </c>
      <c r="F75" s="195" t="s">
        <v>31</v>
      </c>
      <c r="G75" s="186">
        <f>E75*M75</f>
        <v>7.4</v>
      </c>
      <c r="L75" s="212"/>
      <c r="M75" s="179">
        <f>IF(F75="A",4,IF(F75="A-",3.7,IF(F75="B+",3.3,IF(F75="B",3,IF(F75="B-",2.7,IF(F75="C+",2.3,IF(F75="C",2,IF(F75="D",1))))))))</f>
        <v>3.7</v>
      </c>
    </row>
    <row r="76" spans="8:8" ht="19.0" customHeight="1">
      <c r="A76" s="322"/>
      <c r="B76" s="209">
        <v>236271.0</v>
      </c>
      <c r="C76" s="182" t="s">
        <v>92</v>
      </c>
      <c r="D76" s="210"/>
      <c r="E76" s="204">
        <f>'Isi Transkrip'!E65</f>
        <v>2.0</v>
      </c>
      <c r="F76" s="195" t="s">
        <v>44</v>
      </c>
      <c r="G76" s="186">
        <f>E76*M76</f>
        <v>6.6</v>
      </c>
      <c r="L76" s="212"/>
      <c r="M76" s="179">
        <f>IF(F76="A",4,IF(F76="A-",3.7,IF(F76="B+",3.3,IF(F76="B",3,IF(F76="B-",2.7,IF(F76="C+",2.3,IF(F76="C",2,IF(F76="D",1))))))))</f>
        <v>3.3</v>
      </c>
    </row>
    <row r="77" spans="8:8" ht="19.0" customHeight="1">
      <c r="A77" s="322"/>
      <c r="B77" s="209">
        <v>235250.0</v>
      </c>
      <c r="C77" s="182" t="s">
        <v>93</v>
      </c>
      <c r="D77" s="210"/>
      <c r="E77" s="204">
        <f>'Isi Transkrip'!E66</f>
        <v>2.0</v>
      </c>
      <c r="F77" s="195" t="s">
        <v>31</v>
      </c>
      <c r="G77" s="186">
        <f>E77*M77</f>
        <v>7.4</v>
      </c>
      <c r="L77" s="212"/>
      <c r="M77" s="179">
        <f>IF(F77="A",4,IF(F77="A-",3.7,IF(F77="B+",3.3,IF(F77="B",3,IF(F77="B-",2.7,IF(F77="C+",2.3,IF(F77="C",2,IF(F77="D",1))))))))</f>
        <v>3.7</v>
      </c>
    </row>
    <row r="78" spans="8:8" ht="19.0" customHeight="1">
      <c r="A78" s="322"/>
      <c r="B78" s="209">
        <v>235231.0</v>
      </c>
      <c r="C78" s="182" t="s">
        <v>94</v>
      </c>
      <c r="D78" s="210"/>
      <c r="E78" s="204">
        <f>'Isi Transkrip'!E67</f>
        <v>2.0</v>
      </c>
      <c r="F78" s="195" t="s">
        <v>44</v>
      </c>
      <c r="G78" s="186">
        <f>E78*M78</f>
        <v>6.6</v>
      </c>
      <c r="L78" s="212"/>
      <c r="M78" s="179">
        <f>IF(F78="A",4,IF(F78="A-",3.7,IF(F78="B+",3.3,IF(F78="B",3,IF(F78="B-",2.7,IF(F78="C+",2.3,IF(F78="C",2,IF(F78="D",1))))))))</f>
        <v>3.3</v>
      </c>
    </row>
    <row r="79" spans="8:8" ht="19.0" customHeight="1">
      <c r="A79" s="322"/>
      <c r="B79" s="209">
        <v>235251.0</v>
      </c>
      <c r="C79" s="182" t="s">
        <v>95</v>
      </c>
      <c r="D79" s="210"/>
      <c r="E79" s="204">
        <f>'Isi Transkrip'!E68</f>
        <v>2.0</v>
      </c>
      <c r="F79" s="195" t="s">
        <v>31</v>
      </c>
      <c r="G79" s="186">
        <f>E79*M79</f>
        <v>7.4</v>
      </c>
      <c r="L79" s="212"/>
      <c r="M79" s="179">
        <f>IF(F79="A",4,IF(F79="A-",3.7,IF(F79="B+",3.3,IF(F79="B",3,IF(F79="B-",2.7,IF(F79="C+",2.3,IF(F79="C",2,IF(F79="D",1))))))))</f>
        <v>3.7</v>
      </c>
    </row>
    <row r="80" spans="8:8" ht="19.0" customHeight="1">
      <c r="A80" s="322"/>
      <c r="B80" s="209">
        <v>235150.0</v>
      </c>
      <c r="C80" s="187" t="s">
        <v>96</v>
      </c>
      <c r="D80" s="214"/>
      <c r="E80" s="204">
        <f>'Isi Transkrip'!E69</f>
        <v>1.0</v>
      </c>
      <c r="F80" s="216" t="s">
        <v>71</v>
      </c>
      <c r="G80" s="186">
        <f>E80*M80</f>
        <v>4.0</v>
      </c>
      <c r="L80" s="212"/>
      <c r="M80" s="179">
        <f>IF(F80="A",4,IF(F80="A-",3.7,IF(F80="B+",3.3,IF(F80="B",3,IF(F80="B-",2.7,IF(F80="C+",2.3,IF(F80="C",2,IF(F80="D",1))))))))</f>
        <v>4.0</v>
      </c>
    </row>
    <row r="81" spans="8:8" ht="19.0" customHeight="1">
      <c r="A81" s="323"/>
      <c r="B81" s="324">
        <v>235338.0</v>
      </c>
      <c r="C81" s="325" t="s">
        <v>139</v>
      </c>
      <c r="D81" s="326"/>
      <c r="E81" s="192">
        <f>'Isi Transkrip'!E70</f>
        <v>2.0</v>
      </c>
      <c r="F81" s="193" t="s">
        <v>71</v>
      </c>
      <c r="G81" s="194">
        <f>E81*M81</f>
        <v>8.0</v>
      </c>
      <c r="L81" s="212"/>
      <c r="M81" s="179">
        <f>IF(F81="A",4,IF(F81="A-",3.7,IF(F81="B+",3.3,IF(F81="B",3,IF(F81="B-",2.7,IF(F81="C+",2.3,IF(F81="C",2,IF(F81="D",1))))))))</f>
        <v>4.0</v>
      </c>
    </row>
    <row r="82" spans="8:8" ht="19.0" customHeight="1">
      <c r="A82" s="321" t="s">
        <v>98</v>
      </c>
      <c r="B82" s="206">
        <v>236106.0</v>
      </c>
      <c r="C82" s="173" t="s">
        <v>99</v>
      </c>
      <c r="D82" s="207"/>
      <c r="E82" s="204">
        <f>'Isi Transkrip'!E71</f>
        <v>1.0</v>
      </c>
      <c r="F82" s="195" t="s">
        <v>44</v>
      </c>
      <c r="G82" s="196">
        <f>E82*M82</f>
        <v>3.3</v>
      </c>
      <c r="L82" s="212"/>
      <c r="M82" s="179">
        <f>IF(F82="A",4,IF(F82="A-",3.7,IF(F82="B+",3.3,IF(F82="B",3,IF(F82="B-",2.7,IF(F82="C+",2.3,IF(F82="C",2,IF(F82="D",1))))))))</f>
        <v>3.3</v>
      </c>
    </row>
    <row r="83" spans="8:8" ht="19.0" customHeight="1">
      <c r="A83" s="322"/>
      <c r="B83" s="209">
        <v>236213.0</v>
      </c>
      <c r="C83" s="187" t="s">
        <v>100</v>
      </c>
      <c r="D83" s="210"/>
      <c r="E83" s="204">
        <f>'Isi Transkrip'!E72</f>
        <v>2.0</v>
      </c>
      <c r="F83" s="185" t="s">
        <v>31</v>
      </c>
      <c r="G83" s="186">
        <f>E83*M83</f>
        <v>7.4</v>
      </c>
      <c r="L83" s="212"/>
      <c r="M83" s="179">
        <f>IF(F83="A",4,IF(F83="A-",3.7,IF(F83="B+",3.3,IF(F83="B",3,IF(F83="B-",2.7,IF(F83="C+",2.3,IF(F83="C",2,IF(F83="D",1))))))))</f>
        <v>3.7</v>
      </c>
    </row>
    <row r="84" spans="8:8" ht="19.0" customHeight="1">
      <c r="A84" s="322"/>
      <c r="B84" s="209">
        <v>236224.0</v>
      </c>
      <c r="C84" s="220" t="s">
        <v>101</v>
      </c>
      <c r="D84" s="210"/>
      <c r="E84" s="204">
        <f>'Isi Transkrip'!E73</f>
        <v>2.0</v>
      </c>
      <c r="F84" s="185" t="s">
        <v>71</v>
      </c>
      <c r="G84" s="186">
        <f>E84*M84</f>
        <v>8.0</v>
      </c>
      <c r="L84" s="212"/>
      <c r="M84" s="179">
        <f>IF(F84="A",4,IF(F84="A-",3.7,IF(F84="B+",3.3,IF(F84="B",3,IF(F84="B-",2.7,IF(F84="C+",2.3,IF(F84="C",2,IF(F84="D",1))))))))</f>
        <v>4.0</v>
      </c>
    </row>
    <row r="85" spans="8:8" ht="19.0" customHeight="1">
      <c r="A85" s="322"/>
      <c r="B85" s="209">
        <v>236111.0</v>
      </c>
      <c r="C85" s="220" t="s">
        <v>102</v>
      </c>
      <c r="D85" s="210"/>
      <c r="E85" s="204">
        <f>'Isi Transkrip'!E74</f>
        <v>1.0</v>
      </c>
      <c r="F85" s="185" t="s">
        <v>71</v>
      </c>
      <c r="G85" s="186">
        <f>E85*M85</f>
        <v>4.0</v>
      </c>
      <c r="L85" s="222"/>
      <c r="M85" s="179">
        <f>IF(F85="A",4,IF(F85="A-",3.7,IF(F85="B+",3.3,IF(F85="B",3,IF(F85="B-",2.7,IF(F85="C+",2.3,IF(F85="C",2,IF(F85="D",1))))))))</f>
        <v>4.0</v>
      </c>
    </row>
    <row r="86" spans="8:8" ht="19.0" customHeight="1">
      <c r="A86" s="322"/>
      <c r="B86" s="209">
        <v>236224.0</v>
      </c>
      <c r="C86" s="220" t="s">
        <v>103</v>
      </c>
      <c r="D86" s="210"/>
      <c r="E86" s="204">
        <f>'Isi Transkrip'!E75</f>
        <v>2.0</v>
      </c>
      <c r="F86" s="185" t="s">
        <v>31</v>
      </c>
      <c r="G86" s="186">
        <f>E86*M86</f>
        <v>7.4</v>
      </c>
      <c r="L86" s="222"/>
      <c r="M86" s="179">
        <f>IF(F86="A",4,IF(F86="A-",3.7,IF(F86="B+",3.3,IF(F86="B",3,IF(F86="B-",2.7,IF(F86="C+",2.3,IF(F86="C",2,IF(F86="D",1))))))))</f>
        <v>3.7</v>
      </c>
    </row>
    <row r="87" spans="8:8" ht="19.0" customHeight="1">
      <c r="A87" s="322"/>
      <c r="B87" s="209">
        <v>236225.0</v>
      </c>
      <c r="C87" s="220" t="s">
        <v>104</v>
      </c>
      <c r="D87" s="210"/>
      <c r="E87" s="204">
        <f>'Isi Transkrip'!E76</f>
        <v>2.0</v>
      </c>
      <c r="F87" s="185" t="s">
        <v>44</v>
      </c>
      <c r="G87" s="186">
        <f>E87*M87</f>
        <v>6.6</v>
      </c>
      <c r="L87" s="222"/>
      <c r="M87" s="179">
        <f>IF(F87="A",4,IF(F87="A-",3.7,IF(F87="B+",3.3,IF(F87="B",3,IF(F87="B-",2.7,IF(F87="C+",2.3,IF(F87="C",2,IF(F87="D",1))))))))</f>
        <v>3.3</v>
      </c>
    </row>
    <row r="88" spans="8:8" ht="19.0" customHeight="1">
      <c r="A88" s="322"/>
      <c r="B88" s="327">
        <v>236230.0</v>
      </c>
      <c r="C88" s="328" t="s">
        <v>140</v>
      </c>
      <c r="D88" s="329"/>
      <c r="E88" s="204">
        <f>'Isi Transkrip'!E77</f>
        <v>2.0</v>
      </c>
      <c r="F88" s="185" t="s">
        <v>31</v>
      </c>
      <c r="G88" s="186">
        <f>E88*M88</f>
        <v>7.4</v>
      </c>
      <c r="L88" s="222"/>
      <c r="M88" s="179">
        <f>IF(F88="A",4,IF(F88="A-",3.7,IF(F88="B+",3.3,IF(F88="B",3,IF(F88="B-",2.7,IF(F88="C+",2.3,IF(F88="C",2,IF(F88="D",1))))))))</f>
        <v>3.7</v>
      </c>
    </row>
    <row r="89" spans="8:8" ht="19.0" customHeight="1">
      <c r="A89" s="322"/>
      <c r="B89" s="209">
        <v>236268.0</v>
      </c>
      <c r="C89" s="182" t="s">
        <v>106</v>
      </c>
      <c r="D89" s="210"/>
      <c r="E89" s="204">
        <f>'Isi Transkrip'!E78</f>
        <v>2.0</v>
      </c>
      <c r="F89" s="185" t="s">
        <v>31</v>
      </c>
      <c r="G89" s="186">
        <f>E89*M89</f>
        <v>7.4</v>
      </c>
      <c r="L89" s="222"/>
      <c r="M89" s="179">
        <f>IF(F89="A",4,IF(F89="A-",3.7,IF(F89="B+",3.3,IF(F89="B",3,IF(F89="B-",2.7,IF(F89="C+",2.3,IF(F89="C",2,IF(F89="D",1))))))))</f>
        <v>3.7</v>
      </c>
    </row>
    <row r="90" spans="8:8" ht="19.0" customHeight="1">
      <c r="A90" s="330"/>
      <c r="B90" s="209">
        <v>236234.0</v>
      </c>
      <c r="C90" s="182" t="s">
        <v>107</v>
      </c>
      <c r="D90" s="210"/>
      <c r="E90" s="204">
        <f>'Isi Transkrip'!E79</f>
        <v>2.0</v>
      </c>
      <c r="F90" s="185" t="s">
        <v>39</v>
      </c>
      <c r="G90" s="186">
        <f>E90*M90</f>
        <v>5.4</v>
      </c>
      <c r="L90" s="222"/>
      <c r="M90" s="179">
        <f>IF(F90="A",4,IF(F90="A-",3.7,IF(F90="B+",3.3,IF(F90="B",3,IF(F90="B-",2.7,IF(F90="C+",2.3,IF(F90="C",2,IF(F90="D",1))))))))</f>
        <v>2.7</v>
      </c>
    </row>
    <row r="91" spans="8:8" ht="19.0" customHeight="1">
      <c r="A91" s="331"/>
      <c r="B91" s="332">
        <v>236252.0</v>
      </c>
      <c r="C91" s="325" t="s">
        <v>141</v>
      </c>
      <c r="D91" s="326"/>
      <c r="E91" s="192">
        <f>'Isi Transkrip'!E80</f>
        <v>3.0</v>
      </c>
      <c r="F91" s="193" t="s">
        <v>71</v>
      </c>
      <c r="G91" s="194">
        <f>E91*M91</f>
        <v>12.0</v>
      </c>
      <c r="L91" s="222"/>
      <c r="M91" s="179">
        <f>IF(F91="A",4,IF(F91="A-",3.7,IF(F91="B+",3.3,IF(F91="B",3,IF(F91="B-",2.7,IF(F91="C+",2.3,IF(F91="C",2,IF(F91="D",1))))))))</f>
        <v>4.0</v>
      </c>
    </row>
    <row r="92" spans="8:8" ht="19.0" customHeight="1">
      <c r="A92" s="321" t="s">
        <v>109</v>
      </c>
      <c r="B92" s="172">
        <v>237107.0</v>
      </c>
      <c r="C92" s="173" t="s">
        <v>110</v>
      </c>
      <c r="D92" s="207"/>
      <c r="E92" s="204">
        <f>'Isi Transkrip'!E81</f>
        <v>1.0</v>
      </c>
      <c r="F92" s="195" t="s">
        <v>31</v>
      </c>
      <c r="G92" s="196">
        <f>E92*M92</f>
        <v>3.7</v>
      </c>
      <c r="L92" s="222"/>
      <c r="M92" s="179">
        <f>IF(F92="A",4,IF(F92="A-",3.7,IF(F92="B+",3.3,IF(F92="B",3,IF(F92="B-",2.7,IF(F92="C+",2.3,IF(F92="C",2,IF(F92="D",1))))))))</f>
        <v>3.7</v>
      </c>
    </row>
    <row r="93" spans="8:8" ht="19.0" customHeight="1">
      <c r="A93" s="322"/>
      <c r="B93" s="181">
        <v>237312.0</v>
      </c>
      <c r="C93" s="182" t="s">
        <v>111</v>
      </c>
      <c r="D93" s="210"/>
      <c r="E93" s="204">
        <f>'Isi Transkrip'!E82</f>
        <v>3.0</v>
      </c>
      <c r="F93" s="185" t="s">
        <v>71</v>
      </c>
      <c r="G93" s="186">
        <f>E93*M93</f>
        <v>12.0</v>
      </c>
      <c r="L93" s="222"/>
      <c r="M93" s="179">
        <f>IF(F93="A",4,IF(F93="A-",3.7,IF(F93="B+",3.3,IF(F93="B",3,IF(F93="B-",2.7,IF(F93="C+",2.3,IF(F93="C",2,IF(F93="D",1))))))))</f>
        <v>4.0</v>
      </c>
    </row>
    <row r="94" spans="8:8" ht="19.0" customHeight="1">
      <c r="A94" s="322"/>
      <c r="B94" s="181">
        <v>237227.0</v>
      </c>
      <c r="C94" s="182" t="s">
        <v>112</v>
      </c>
      <c r="D94" s="210"/>
      <c r="E94" s="204">
        <f>'Isi Transkrip'!E83</f>
        <v>2.0</v>
      </c>
      <c r="F94" s="185" t="s">
        <v>71</v>
      </c>
      <c r="G94" s="186">
        <f>E94*M94</f>
        <v>8.0</v>
      </c>
      <c r="L94" s="222"/>
      <c r="M94" s="179">
        <f>IF(F94="A",4,IF(F94="A-",3.7,IF(F94="B+",3.3,IF(F94="B",3,IF(F94="B-",2.7,IF(F94="C+",2.3,IF(F94="C",2,IF(F94="D",1))))))))</f>
        <v>4.0</v>
      </c>
    </row>
    <row r="95" spans="8:8" ht="19.0" customHeight="1">
      <c r="A95" s="322"/>
      <c r="B95" s="181">
        <v>237228.0</v>
      </c>
      <c r="C95" s="182" t="s">
        <v>113</v>
      </c>
      <c r="D95" s="210"/>
      <c r="E95" s="204">
        <f>'Isi Transkrip'!E84</f>
        <v>2.0</v>
      </c>
      <c r="F95" s="185" t="s">
        <v>33</v>
      </c>
      <c r="G95" s="186">
        <f>E95*M95</f>
        <v>6.0</v>
      </c>
      <c r="L95" s="222"/>
      <c r="M95" s="179">
        <f>IF(F95="A",4,IF(F95="A-",3.7,IF(F95="B+",3.3,IF(F95="B",3,IF(F95="B-",2.7,IF(F95="C+",2.3,IF(F95="C",2,IF(F95="D",1))))))))</f>
        <v>3.0</v>
      </c>
    </row>
    <row r="96" spans="8:8" ht="19.0" customHeight="1">
      <c r="A96" s="322"/>
      <c r="B96" s="333">
        <v>237233.0</v>
      </c>
      <c r="C96" s="334" t="s">
        <v>142</v>
      </c>
      <c r="D96" s="335"/>
      <c r="E96" s="204">
        <f>'Isi Transkrip'!E85</f>
        <v>2.0</v>
      </c>
      <c r="F96" s="185" t="s">
        <v>31</v>
      </c>
      <c r="G96" s="186">
        <f>E96*M96</f>
        <v>7.4</v>
      </c>
      <c r="L96" s="231"/>
      <c r="M96" s="179">
        <f>IF(F96="A",4,IF(F96="A-",3.7,IF(F96="B+",3.3,IF(F96="B",3,IF(F96="B-",2.7,IF(F96="C+",2.3,IF(F96="C",2,IF(F96="D",1))))))))</f>
        <v>3.7</v>
      </c>
    </row>
    <row r="97" spans="8:8" ht="19.0" customHeight="1">
      <c r="A97" s="323"/>
      <c r="B97" s="333">
        <v>237240.0</v>
      </c>
      <c r="C97" s="336" t="s">
        <v>143</v>
      </c>
      <c r="D97" s="337"/>
      <c r="E97" s="192">
        <f>'Isi Transkrip'!E86</f>
        <v>4.0</v>
      </c>
      <c r="F97" s="193" t="s">
        <v>71</v>
      </c>
      <c r="G97" s="194">
        <f>E97*M97</f>
        <v>16.0</v>
      </c>
      <c r="L97" s="231"/>
      <c r="M97" s="179">
        <f>IF(F97="A",4,IF(F97="A-",3.7,IF(F97="B+",3.3,IF(F97="B",3,IF(F97="B-",2.7,IF(F97="C+",2.3,IF(F97="C",2,IF(F97="D",1))))))))</f>
        <v>4.0</v>
      </c>
    </row>
    <row r="98" spans="8:8" ht="19.0" customHeight="1">
      <c r="A98" s="321" t="s">
        <v>116</v>
      </c>
      <c r="B98" s="172">
        <v>238108.0</v>
      </c>
      <c r="C98" s="173" t="s">
        <v>117</v>
      </c>
      <c r="D98" s="207"/>
      <c r="E98" s="204">
        <f>'Isi Transkrip'!E87</f>
        <v>1.0</v>
      </c>
      <c r="F98" s="195" t="s">
        <v>71</v>
      </c>
      <c r="G98" s="196">
        <f>E98*M98</f>
        <v>4.0</v>
      </c>
      <c r="L98" s="231"/>
      <c r="M98" s="179">
        <f>IF(F98="A",4,IF(F98="A-",3.7,IF(F98="B+",3.3,IF(F98="B",3,IF(F98="B-",2.7,IF(F98="C+",2.3,IF(F98="C",2,IF(F98="D",1))))))))</f>
        <v>4.0</v>
      </c>
    </row>
    <row r="99" spans="8:8" ht="19.0" customHeight="1">
      <c r="A99" s="322"/>
      <c r="B99" s="181">
        <v>238314.0</v>
      </c>
      <c r="C99" s="182" t="s">
        <v>118</v>
      </c>
      <c r="D99" s="210"/>
      <c r="E99" s="204">
        <f>'Isi Transkrip'!E88</f>
        <v>3.0</v>
      </c>
      <c r="F99" s="185" t="s">
        <v>71</v>
      </c>
      <c r="G99" s="186">
        <f>E99*M99</f>
        <v>12.0</v>
      </c>
      <c r="L99" s="231"/>
      <c r="M99" s="179">
        <f>IF(F99="A",4,IF(F99="A-",3.7,IF(F99="B+",3.3,IF(F99="B",3,IF(F99="B-",2.7,IF(F99="C+",2.3,IF(F99="C",2,IF(F99="D",1))))))))</f>
        <v>4.0</v>
      </c>
    </row>
    <row r="100" spans="8:8" ht="19.0" customHeight="1">
      <c r="A100" s="338"/>
      <c r="B100" s="238">
        <v>238615.0</v>
      </c>
      <c r="C100" s="239" t="s">
        <v>119</v>
      </c>
      <c r="D100" s="240"/>
      <c r="E100" s="339">
        <v>6.0</v>
      </c>
      <c r="F100" s="242" t="s">
        <v>71</v>
      </c>
      <c r="G100" s="340">
        <f>E100*M100</f>
        <v>24.0</v>
      </c>
      <c r="L100" s="231"/>
      <c r="M100" s="179">
        <f>IF(F100="A",4,IF(F100="A-",3.7,IF(F100="B+",3.3,IF(F100="B",3,IF(F100="B-",2.7,IF(F100="C+",2.3,IF(F100="C",2,IF(F100="D",1))))))))</f>
        <v>4.0</v>
      </c>
    </row>
    <row r="101" spans="8:8" ht="18.0" customHeight="1">
      <c r="A101" s="243" t="s">
        <v>120</v>
      </c>
      <c r="B101" s="244"/>
      <c r="C101" s="244"/>
      <c r="D101" s="245"/>
      <c r="E101" s="245">
        <f>SUM(E20:E63)+SUM(E70:E100)</f>
        <v>148.0</v>
      </c>
      <c r="F101" s="245"/>
      <c r="G101" s="245">
        <f>SUM(G20:G63)+SUM(G70:G100)</f>
        <v>507.29999999999995</v>
      </c>
      <c r="L101" s="231"/>
      <c r="M101" s="179"/>
    </row>
    <row r="102" spans="8:8" ht="17.15" customHeight="1">
      <c r="A102" s="341"/>
      <c r="B102" s="341"/>
      <c r="C102" s="275"/>
      <c r="D102" s="275"/>
      <c r="E102" s="341"/>
      <c r="F102" s="341"/>
      <c r="G102" s="342"/>
      <c r="H102" s="247"/>
      <c r="L102" s="231"/>
    </row>
    <row r="103" spans="8:8" ht="17.15" customHeight="1">
      <c r="A103" s="343" t="s">
        <v>121</v>
      </c>
      <c r="B103" s="343"/>
      <c r="C103" s="250" t="s">
        <v>144</v>
      </c>
      <c r="D103" s="250"/>
      <c r="E103" s="250"/>
      <c r="F103" s="250"/>
      <c r="G103" s="250"/>
      <c r="H103" s="344"/>
      <c r="L103" s="252"/>
    </row>
    <row r="104" spans="8:8" ht="17.15" customHeight="1">
      <c r="A104" s="345" t="s">
        <v>145</v>
      </c>
      <c r="B104" s="282"/>
      <c r="C104" s="250"/>
      <c r="D104" s="250"/>
      <c r="E104" s="250"/>
      <c r="F104" s="250"/>
      <c r="G104" s="250"/>
      <c r="H104" s="344"/>
      <c r="L104" s="252"/>
    </row>
    <row r="105" spans="8:8" ht="16.0" customHeight="1">
      <c r="A105" s="346"/>
      <c r="B105" s="343"/>
      <c r="C105" s="250"/>
      <c r="D105" s="250"/>
      <c r="E105" s="250"/>
      <c r="F105" s="250"/>
      <c r="G105" s="250"/>
      <c r="H105" s="344"/>
    </row>
    <row r="106" spans="8:8" ht="16.0" customHeight="1">
      <c r="A106" s="346"/>
      <c r="B106" s="343"/>
      <c r="C106" s="250"/>
      <c r="D106" s="250"/>
      <c r="E106" s="250"/>
      <c r="F106" s="250"/>
      <c r="G106" s="250"/>
      <c r="H106" s="344"/>
      <c r="L106" s="255"/>
      <c r="M106" s="256"/>
    </row>
    <row r="107" spans="8:8" ht="16.0" customHeight="1">
      <c r="A107" s="275"/>
      <c r="B107" s="275"/>
      <c r="C107" s="347"/>
      <c r="D107" s="347"/>
      <c r="E107" s="348"/>
      <c r="F107" s="348"/>
      <c r="G107" s="349"/>
      <c r="H107" s="254"/>
      <c r="L107" s="255"/>
      <c r="M107" s="256"/>
    </row>
    <row r="108" spans="8:8" ht="16.0" customHeight="1">
      <c r="A108" s="275"/>
      <c r="B108" s="275"/>
      <c r="C108" s="350" t="s">
        <v>172</v>
      </c>
      <c r="D108" s="351" t="s">
        <v>125</v>
      </c>
      <c r="E108" s="352">
        <f>G101/E101</f>
        <v>3.4277027027027023</v>
      </c>
      <c r="F108" s="275"/>
      <c r="G108" s="352"/>
      <c r="L108" s="255"/>
      <c r="M108" s="256"/>
    </row>
    <row r="109" spans="8:8" ht="16.0" customHeight="1">
      <c r="A109" s="275"/>
      <c r="B109" s="275"/>
      <c r="C109" s="353" t="s">
        <v>173</v>
      </c>
      <c r="D109" s="354"/>
      <c r="E109" s="355"/>
      <c r="F109" s="275"/>
      <c r="G109" s="352"/>
      <c r="L109" s="255"/>
      <c r="M109" s="256"/>
    </row>
    <row r="110" spans="8:8" ht="16.0" customHeight="1">
      <c r="A110" s="275"/>
      <c r="B110" s="275"/>
      <c r="C110" s="350" t="s">
        <v>174</v>
      </c>
      <c r="D110" s="351" t="s">
        <v>125</v>
      </c>
      <c r="E110" s="350" t="str">
        <f>IF(E108&gt;=3.51,"DENGAN PUJIAN",IF(E108&gt;=3.01,"SANGAT MEMUASKAN",IF(E108&gt;=2.76,"MEMUASKAN","Cukup")))</f>
        <v>SANGAT MEMUASKAN</v>
      </c>
      <c r="F110" s="275"/>
      <c r="G110" s="346"/>
      <c r="L110" s="265"/>
      <c r="M110" s="266"/>
    </row>
    <row r="111" spans="8:8" ht="16.0" customHeight="1">
      <c r="A111" s="275"/>
      <c r="B111" s="275"/>
      <c r="C111" s="353" t="s">
        <v>175</v>
      </c>
      <c r="D111" s="353"/>
      <c r="E111" s="353" t="str">
        <f>IF(E108&gt;=3.51,"(Cum Laude)",IF(E108&gt;=3.01,"(Very Satisfactory)",IF(E108&gt;=2.76,"(Satisfactory)","(Fair)")))</f>
        <v>(Very Satisfactory)</v>
      </c>
      <c r="F111" s="275"/>
      <c r="G111" s="346"/>
    </row>
    <row r="112" spans="8:8" ht="16.0" customHeight="1">
      <c r="A112" s="356" t="s">
        <v>176</v>
      </c>
      <c r="B112" s="357"/>
      <c r="C112" s="275"/>
      <c r="D112" s="275"/>
      <c r="E112" s="275"/>
      <c r="F112" s="275"/>
      <c r="G112" s="275"/>
    </row>
    <row r="113" spans="8:8" ht="15.0" customHeight="1">
      <c r="A113" s="358" t="s">
        <v>177</v>
      </c>
      <c r="B113" s="359" t="s">
        <v>178</v>
      </c>
      <c r="C113" s="275"/>
      <c r="D113" s="275"/>
      <c r="E113" s="275"/>
      <c r="F113" s="275"/>
      <c r="G113" s="275"/>
    </row>
    <row r="114" spans="8:8" ht="15.0" customHeight="1">
      <c r="A114" s="360" t="s">
        <v>179</v>
      </c>
      <c r="B114" s="359" t="s">
        <v>180</v>
      </c>
      <c r="C114" s="275"/>
      <c r="D114" s="275"/>
      <c r="E114" s="275"/>
      <c r="F114" s="275"/>
      <c r="G114" s="275"/>
    </row>
    <row r="115" spans="8:8" ht="15.0" customHeight="1">
      <c r="A115" s="358" t="s">
        <v>181</v>
      </c>
      <c r="B115" s="359" t="s">
        <v>182</v>
      </c>
      <c r="C115" s="275"/>
      <c r="D115" s="275"/>
      <c r="E115" s="275"/>
      <c r="F115" s="275"/>
      <c r="G115" s="275"/>
    </row>
    <row r="116" spans="8:8" ht="15.0" customHeight="1">
      <c r="A116" s="358" t="s">
        <v>181</v>
      </c>
      <c r="B116" s="359" t="s">
        <v>183</v>
      </c>
      <c r="C116" s="275"/>
      <c r="D116" s="275"/>
      <c r="E116" s="275"/>
      <c r="F116" s="275"/>
      <c r="G116" s="275"/>
    </row>
    <row r="117" spans="8:8" ht="17.15" customHeight="1">
      <c r="A117" s="275"/>
      <c r="B117" s="357"/>
      <c r="C117" s="275"/>
      <c r="D117" s="270" t="s">
        <v>184</v>
      </c>
      <c r="F117" s="275"/>
      <c r="G117" s="275"/>
    </row>
    <row r="118" spans="8:8" ht="17.15" customHeight="1">
      <c r="A118" s="275"/>
      <c r="B118" s="275"/>
      <c r="C118" s="275" t="s">
        <v>45</v>
      </c>
      <c r="D118" s="271"/>
      <c r="E118" s="148"/>
      <c r="F118" s="275"/>
      <c r="G118" s="275"/>
      <c r="H118" s="139"/>
    </row>
    <row r="119" spans="8:8" ht="17.15" customHeight="1">
      <c r="A119" s="275"/>
      <c r="B119" s="275"/>
      <c r="C119" s="275"/>
      <c r="D119" s="139" t="s">
        <v>185</v>
      </c>
      <c r="F119" s="289"/>
      <c r="G119" s="289"/>
      <c r="H119" s="139"/>
    </row>
    <row r="120" spans="8:8" ht="17.15" customHeight="1">
      <c r="A120" s="275"/>
      <c r="B120" s="275"/>
      <c r="C120" s="277"/>
      <c r="D120" s="150"/>
      <c r="F120" s="275"/>
      <c r="G120" s="275"/>
      <c r="H120" s="150"/>
    </row>
    <row r="121" spans="8:8" ht="16.0" customHeight="1">
      <c r="A121" s="275"/>
      <c r="B121" s="275"/>
      <c r="C121" s="275"/>
      <c r="D121" s="150"/>
      <c r="F121" s="275"/>
      <c r="G121" s="275"/>
      <c r="H121" s="150"/>
      <c r="I121" s="139"/>
    </row>
    <row r="122" spans="8:8" ht="16.0" customHeight="1">
      <c r="A122" s="275"/>
      <c r="B122" s="275"/>
      <c r="C122" s="275"/>
      <c r="D122" s="150"/>
      <c r="F122" s="275"/>
      <c r="G122" s="275"/>
      <c r="H122" s="150"/>
      <c r="I122" s="139"/>
    </row>
    <row r="123" spans="8:8" ht="19.5" customHeight="1">
      <c r="A123" s="275"/>
      <c r="B123" s="275"/>
      <c r="C123" s="275"/>
      <c r="D123" s="150"/>
      <c r="F123" s="275"/>
      <c r="G123" s="275"/>
      <c r="H123" s="150"/>
      <c r="I123" s="150"/>
    </row>
    <row r="124" spans="8:8" ht="16.0" customHeight="1">
      <c r="A124" s="275"/>
      <c r="B124" s="275"/>
      <c r="C124" s="275"/>
      <c r="D124" s="272" t="s">
        <v>186</v>
      </c>
      <c r="F124" s="275"/>
      <c r="G124" s="275"/>
      <c r="H124" s="150"/>
      <c r="I124" s="150"/>
    </row>
    <row r="125" spans="8:8" ht="15.0" customHeight="1">
      <c r="A125" s="275"/>
      <c r="B125" s="275"/>
      <c r="C125" s="290"/>
      <c r="D125" s="273" t="s">
        <v>187</v>
      </c>
      <c r="F125" s="275"/>
      <c r="G125" s="275"/>
      <c r="H125" s="150"/>
      <c r="I125" s="150"/>
    </row>
    <row r="126" spans="8:8" ht="15.0" customHeight="1">
      <c r="A126" s="275"/>
      <c r="B126" s="275"/>
      <c r="C126" s="277"/>
      <c r="D126" s="361"/>
      <c r="E126" s="275"/>
      <c r="F126" s="275"/>
      <c r="G126" s="275"/>
      <c r="I126" s="150"/>
    </row>
    <row r="127" spans="8:8" ht="16.0" customHeight="1">
      <c r="I127" s="150"/>
    </row>
    <row r="128" spans="8:8" ht="16.0" customHeight="1">
      <c r="I128" s="150"/>
    </row>
    <row r="129" spans="8:8" ht="16.0" customHeight="1"/>
    <row r="130" spans="8:8" ht="16.0" customHeight="1">
      <c r="G130" s="274"/>
    </row>
    <row r="131" spans="8:8" ht="16.0" customHeight="1"/>
    <row r="132" spans="8:8" ht="16.0" customHeight="1"/>
    <row r="133" spans="8:8" ht="16.0" customHeight="1"/>
    <row r="134" spans="8:8" ht="16.0" customHeight="1"/>
    <row r="135" spans="8:8" ht="16.0" customHeight="1"/>
    <row r="136" spans="8:8" ht="16.0" customHeight="1"/>
    <row r="137" spans="8:8" ht="16.0" customHeight="1"/>
    <row r="138" spans="8:8" ht="16.0" customHeight="1"/>
    <row r="139" spans="8:8" ht="16.0" customHeight="1"/>
    <row r="141" spans="8:8" ht="15.5" customHeight="1">
      <c r="H141" s="274"/>
    </row>
    <row r="162" spans="8:8" ht="15.5" customHeight="1">
      <c r="H162" s="274"/>
    </row>
  </sheetData>
  <sheetProtection sheet="0" selectLockedCells="1"/>
  <protectedRanges>
    <protectedRange sqref="B7" password="8c81" name="pd8498108dd603522047564a8da7be94c"/>
    <protectedRange sqref="F7:I7 D7" password="8c81" name="pbb7527d096ea9e79da26fda46d6ee979"/>
  </protectedRanges>
  <mergeCells count="26">
    <mergeCell ref="C103:G106"/>
    <mergeCell ref="M68:M69"/>
    <mergeCell ref="C91:D91"/>
    <mergeCell ref="A53:A63"/>
    <mergeCell ref="A68:A69"/>
    <mergeCell ref="C68:D68"/>
    <mergeCell ref="A98:A100"/>
    <mergeCell ref="A70:A81"/>
    <mergeCell ref="C96:D96"/>
    <mergeCell ref="C97:D97"/>
    <mergeCell ref="A20:A30"/>
    <mergeCell ref="C88:D88"/>
    <mergeCell ref="A92:A97"/>
    <mergeCell ref="A18:A19"/>
    <mergeCell ref="C18:D18"/>
    <mergeCell ref="C19:D19"/>
    <mergeCell ref="A31:A41"/>
    <mergeCell ref="C81:D81"/>
    <mergeCell ref="A101:C101"/>
    <mergeCell ref="A42:A52"/>
    <mergeCell ref="C69:D69"/>
    <mergeCell ref="A82:A91"/>
    <mergeCell ref="A5:G5"/>
    <mergeCell ref="A6:G6"/>
    <mergeCell ref="A7:G7"/>
    <mergeCell ref="A8:G8"/>
  </mergeCells>
  <printOptions horizontalCentered="1"/>
  <pageMargins left="0.2" right="0.2" top="0.75" bottom="0.75" header="0.3" footer="0.3"/>
  <pageSetup paperSize="10001" scale="73"/>
  <headerFooter>
    <oddFooter>&amp;RHalaman &amp;P dari &amp;N&amp;"-,Italic"Page &amp;P of &amp;N</oddFooter>
    <evenFooter>&amp;RHalaman &amp;P dari &amp;N&amp;"-,Italic"Page &amp;P of &amp;N</even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Microsoft Corporation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title>Untitled Spreadsheet</dc:title>
  <dc:creator>DCWu</dc:creator>
  <cp:lastModifiedBy>ismail - [2010]</cp:lastModifiedBy>
  <dcterms:created xsi:type="dcterms:W3CDTF">2022-04-13T21:04:44Z</dcterms:created>
  <dcterms:modified xsi:type="dcterms:W3CDTF">2022-04-13T21:04:44Z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a35625caec2c43ea82d69ff8c4ec2baf</vt:lpwstr>
  </property>
</Properties>
</file>