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oh Pengisian" sheetId="1" r:id="rId4"/>
    <sheet name="Isi Transkrip" sheetId="2" r:id="rId5"/>
    <sheet name="Cetak Transkrip" sheetId="3" r:id="rId6"/>
  </sheets>
  <definedNames>
    <definedName name="_xlnm.Print_Area" localSheetId="2">'Cetak Transkrip'!$A$1:$G$126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<sst xmlns="http://schemas.openxmlformats.org/spreadsheetml/2006/main" uniqueCount="188">
  <si>
    <t>ISI DATA TRANSKRIP</t>
  </si>
  <si>
    <r>
      <t xml:space="preserve">Nomor </t>
    </r>
    <r>
      <rPr>
        <rFont val="Arial"/>
        <b val="true"/>
        <i val="true"/>
        <strike val="false"/>
        <color rgb="FF000000"/>
        <sz val="11"/>
        <u val="none"/>
      </rPr>
      <t xml:space="preserve">(Number)</t>
    </r>
    <r>
      <rPr>
        <rFont val="Arial"/>
        <b val="true"/>
        <i val="false"/>
        <strike val="false"/>
        <color rgb="FF000000"/>
        <sz val="11"/>
        <u val="none"/>
      </rPr>
      <t xml:space="preserve"> </t>
    </r>
  </si>
  <si>
    <t>: -</t>
  </si>
  <si>
    <t xml:space="preserve">Tanggal Lulus            </t>
  </si>
  <si>
    <t>: 29 Agustus 2018</t>
  </si>
  <si>
    <t>N a m a</t>
  </si>
  <si>
    <t>: Agung Pratomo</t>
  </si>
  <si>
    <t>(Date of Completion)</t>
  </si>
  <si>
    <r>
      <t xml:space="preserve">: 29</t>
    </r>
    <r>
      <rPr>
        <rFont val="Arial"/>
        <b val="false"/>
        <i val="true"/>
        <vertAlign val="superscript"/>
        <strike val="false"/>
        <color rgb="FF000000"/>
        <sz val="11"/>
        <u val="none"/>
      </rPr>
      <t xml:space="preserve">th</t>
    </r>
    <r>
      <rPr>
        <rFont val="Arial"/>
        <b val="false"/>
        <i val="true"/>
        <strike val="false"/>
        <color rgb="FF000000"/>
        <sz val="11"/>
        <u val="none"/>
      </rPr>
      <t xml:space="preserve"> August 2018</t>
    </r>
  </si>
  <si>
    <t>Nomor Induk Mhs</t>
  </si>
  <si>
    <t>: 142120117</t>
  </si>
  <si>
    <t>Tempat, Tanggal Lahir</t>
  </si>
  <si>
    <t>: Purworejo, 24 Nopember 1996</t>
  </si>
  <si>
    <t>(Place &amp; Date of birth)</t>
  </si>
  <si>
    <r>
      <t xml:space="preserve">: Purworejo, 24</t>
    </r>
    <r>
      <rPr>
        <rFont val="Arial"/>
        <b val="false"/>
        <i val="true"/>
        <vertAlign val="superscript"/>
        <strike val="false"/>
        <color rgb="FF000000"/>
        <sz val="11"/>
        <u val="none"/>
      </rPr>
      <t xml:space="preserve">th</t>
    </r>
    <r>
      <rPr>
        <rFont val="Arial"/>
        <b val="false"/>
        <i val="true"/>
        <strike val="false"/>
        <color rgb="FF000000"/>
        <sz val="11"/>
        <u val="none"/>
      </rPr>
      <t xml:space="preserve"> November  1996</t>
    </r>
  </si>
  <si>
    <t>P I N</t>
  </si>
  <si>
    <t>Sem</t>
  </si>
  <si>
    <t>KODE MK</t>
  </si>
  <si>
    <t>MATA KULIAH</t>
  </si>
  <si>
    <t>SKS</t>
  </si>
  <si>
    <t>NILAI</t>
  </si>
  <si>
    <t>BOBOT</t>
  </si>
  <si>
    <t>MUTU</t>
  </si>
  <si>
    <t>Code</t>
  </si>
  <si>
    <t>Subject</t>
  </si>
  <si>
    <t>Credit</t>
  </si>
  <si>
    <t>Grade</t>
  </si>
  <si>
    <t>C x G</t>
  </si>
  <si>
    <t>Quality</t>
  </si>
  <si>
    <t>I</t>
  </si>
  <si>
    <r>
      <t xml:space="preserve">Al Islam dan Kemuhammadiyahan I </t>
    </r>
    <r>
      <rPr>
        <rFont val="Arial"/>
        <b val="false"/>
        <i val="true"/>
        <strike val="false"/>
        <color rgb="FF000000"/>
        <sz val="12"/>
        <u val="none"/>
      </rPr>
      <t xml:space="preserve">(Islam and Muhammadiyah Teaching I)</t>
    </r>
  </si>
  <si>
    <t>A-</t>
  </si>
  <si>
    <r>
      <t xml:space="preserve">Pancasila </t>
    </r>
    <r>
      <rPr>
        <rFont val="Arial"/>
        <b val="false"/>
        <i val="true"/>
        <strike val="false"/>
        <color rgb="FF000000"/>
        <sz val="12"/>
        <u val="none"/>
      </rPr>
      <t xml:space="preserve">(Pancasila )</t>
    </r>
  </si>
  <si>
    <t>B</t>
  </si>
  <si>
    <r>
      <t xml:space="preserve">Filsafat ilmu (Phylosophy of </t>
    </r>
    <r>
      <rPr>
        <rFont val="Arial"/>
        <b val="false"/>
        <i val="true"/>
        <strike val="false"/>
        <color rgb="FF000000"/>
        <sz val="12"/>
        <u val="none"/>
      </rPr>
      <t xml:space="preserve">science 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</si>
  <si>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r>
      <t xml:space="preserve">Pengantar ilmu pendidikan (</t>
    </r>
    <r>
      <rPr>
        <rFont val="Arial"/>
        <b val="false"/>
        <i val="true"/>
        <strike val="false"/>
        <color rgb="FF000000"/>
        <sz val="12"/>
        <u val="none"/>
      </rPr>
      <t xml:space="preserve">Introduction to education science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</si>
  <si>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t>Survival listening</t>
  </si>
  <si>
    <t>C+</t>
  </si>
  <si>
    <t>Survival speaking</t>
  </si>
  <si>
    <t>B-</t>
  </si>
  <si>
    <t>Intensive reading</t>
  </si>
  <si>
    <t>Intensive writing</t>
  </si>
  <si>
    <t>Basic communicative grammar</t>
  </si>
  <si>
    <t>Intensive vocabulary</t>
  </si>
  <si>
    <t>B+</t>
  </si>
  <si>
    <t xml:space="preserve"> </t>
  </si>
  <si>
    <t>Pronunciation and Phonetics</t>
  </si>
  <si>
    <t>II</t>
  </si>
  <si>
    <r>
      <t xml:space="preserve">Al Islam dan Kemuhammadiyahan II </t>
    </r>
    <r>
      <rPr>
        <rFont val="Arial"/>
        <b val="false"/>
        <i val="true"/>
        <strike val="false"/>
        <color rgb="FF000000"/>
        <sz val="12"/>
        <u val="none"/>
      </rPr>
      <t xml:space="preserve">(Islam and Muhammadiyah Teaching II)</t>
    </r>
  </si>
  <si>
    <r>
      <t xml:space="preserve">Pendidikan kewarganegaraan (</t>
    </r>
    <r>
      <rPr>
        <rFont val="Arial"/>
        <b val="false"/>
        <i val="true"/>
        <strike val="false"/>
        <color rgb="FF000000"/>
        <sz val="12"/>
        <u val="none"/>
      </rPr>
      <t xml:space="preserve">Civics education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</si>
  <si>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r>
      <t xml:space="preserve">Perkembangan peserta didik (</t>
    </r>
    <r>
      <rPr>
        <rFont val="Arial"/>
        <b val="false"/>
        <i val="true"/>
        <strike val="false"/>
        <color rgb="FF000000"/>
        <sz val="12"/>
        <u val="none"/>
      </rPr>
      <t xml:space="preserve">Learners development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</si>
  <si>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r>
      <t xml:space="preserve">Psikologi pendidikan (</t>
    </r>
    <r>
      <rPr>
        <rFont val="Arial"/>
        <b val="false"/>
        <i val="true"/>
        <strike val="false"/>
        <color rgb="FF000000"/>
        <sz val="12"/>
        <u val="none"/>
      </rPr>
      <t xml:space="preserve">Educational psychology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</si>
  <si>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t>Communication listening</t>
  </si>
  <si>
    <t>Communication speaking</t>
  </si>
  <si>
    <t>Extensive reading</t>
  </si>
  <si>
    <t>Paragraph writing</t>
  </si>
  <si>
    <t>Phrase building grammar</t>
  </si>
  <si>
    <t>Academic vocabulary</t>
  </si>
  <si>
    <t>Children Language Acquisition</t>
  </si>
  <si>
    <t>III</t>
  </si>
  <si>
    <r>
      <t xml:space="preserve">Al Islam dan Kemuhammadiyahan III </t>
    </r>
    <r>
      <rPr>
        <rFont val="Arial"/>
        <b val="false"/>
        <i val="true"/>
        <strike val="false"/>
        <color rgb="FF000000"/>
        <sz val="11"/>
        <u val="none"/>
      </rPr>
      <t xml:space="preserve">(Islam and Muhammadiyah Teaching III)</t>
    </r>
  </si>
  <si>
    <r>
      <t xml:space="preserve">Bahasa Indonesia (</t>
    </r>
    <r>
      <rPr>
        <rFont val="Arial"/>
        <b val="false"/>
        <i val="true"/>
        <strike val="false"/>
        <color rgb="FF000000"/>
        <sz val="12"/>
        <u val="none"/>
      </rPr>
      <t xml:space="preserve">Indonesian Language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</si>
  <si>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r>
      <t xml:space="preserve">Manajemen sekolah (</t>
    </r>
    <r>
      <rPr>
        <rFont val="Arial"/>
        <b val="false"/>
        <i val="true"/>
        <strike val="false"/>
        <color rgb="FF000000"/>
        <sz val="12"/>
        <u val="none"/>
      </rPr>
      <t xml:space="preserve">School management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</si>
  <si>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t>Public listening</t>
  </si>
  <si>
    <t>Public speaking</t>
  </si>
  <si>
    <t>Critical reading</t>
  </si>
  <si>
    <t>Essay writing</t>
  </si>
  <si>
    <t>Clause-sentence grammar</t>
  </si>
  <si>
    <t>Test-standardized vocabulary</t>
  </si>
  <si>
    <t>Intro to linguistics</t>
  </si>
  <si>
    <t>Entrepreneurship Branding</t>
  </si>
  <si>
    <t>A</t>
  </si>
  <si>
    <t>IV</t>
  </si>
  <si>
    <r>
      <t xml:space="preserve">Al Islam dan Kemuhammadiyahan IV </t>
    </r>
    <r>
      <rPr>
        <rFont val="Arial"/>
        <b val="false"/>
        <i val="true"/>
        <strike val="false"/>
        <color rgb="FF000000"/>
        <sz val="12"/>
        <u val="none"/>
      </rPr>
      <t xml:space="preserve">(Islam and Muhammadiyah Teaching IV)</t>
    </r>
  </si>
  <si>
    <r>
      <t xml:space="preserve">Strategi pembelajaran (</t>
    </r>
    <r>
      <rPr>
        <rFont val="Arial"/>
        <b val="false"/>
        <i val="true"/>
        <strike val="false"/>
        <color rgb="FF000000"/>
        <sz val="12"/>
        <u val="none"/>
      </rPr>
      <t xml:space="preserve">Learning strategy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</si>
  <si>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t>Test-standardized listening</t>
  </si>
  <si>
    <t>Academic speaking</t>
  </si>
  <si>
    <t>Test-standardized reading</t>
  </si>
  <si>
    <t>Academic writing</t>
  </si>
  <si>
    <t>Test-standardized grammar</t>
  </si>
  <si>
    <t>English Morphology</t>
  </si>
  <si>
    <t>Introduction to Literature</t>
  </si>
  <si>
    <t>Literature and translation</t>
  </si>
  <si>
    <t>Tourism</t>
  </si>
  <si>
    <t>V</t>
  </si>
  <si>
    <r>
      <t xml:space="preserve">Al Islam dan Kemuhammadiyahan V </t>
    </r>
    <r>
      <rPr>
        <rFont val="Arial"/>
        <b val="false"/>
        <i val="true"/>
        <strike val="false"/>
        <color rgb="FF000000"/>
        <sz val="12"/>
        <u val="none"/>
      </rPr>
      <t xml:space="preserve">(Islam and Muhammadiyah Teaching V)</t>
    </r>
  </si>
  <si>
    <r>
      <t xml:space="preserve">Perencanaan pembelajaran </t>
    </r>
    <r>
      <rPr>
        <rFont val="Arial"/>
        <b val="false"/>
        <i val="true"/>
        <strike val="false"/>
        <color rgb="FF000000"/>
        <sz val="12"/>
        <u val="none"/>
      </rPr>
      <t xml:space="preserve">(Planning for learning)</t>
    </r>
  </si>
  <si>
    <r>
      <t xml:space="preserve">Penilaian hasil belajar </t>
    </r>
    <r>
      <rPr>
        <rFont val="Arial"/>
        <b val="false"/>
        <i val="true"/>
        <strike val="false"/>
        <color rgb="FF000000"/>
        <sz val="12"/>
        <u val="none"/>
      </rPr>
      <t xml:space="preserve">(Learning assessment)</t>
    </r>
  </si>
  <si>
    <r>
      <t xml:space="preserve">Metodologi penelitian pendidikan </t>
    </r>
    <r>
      <rPr>
        <rFont val="Arial"/>
        <b val="false"/>
        <i val="true"/>
        <strike val="false"/>
        <color rgb="FF000000"/>
        <sz val="12"/>
        <u val="none"/>
      </rPr>
      <t xml:space="preserve">(Methodology of Educational Research)</t>
    </r>
  </si>
  <si>
    <r>
      <t xml:space="preserve">Magang 1 </t>
    </r>
    <r>
      <rPr>
        <rFont val="Arial"/>
        <b val="false"/>
        <i val="true"/>
        <strike val="false"/>
        <color rgb="FF000000"/>
        <sz val="12"/>
        <u val="none"/>
      </rPr>
      <t xml:space="preserve">(Apprenticeship 1)</t>
    </r>
  </si>
  <si>
    <t>C</t>
  </si>
  <si>
    <t>Semantics and Pragmatics</t>
  </si>
  <si>
    <t>Literary appreciation</t>
  </si>
  <si>
    <t>Curriculum Material Development</t>
  </si>
  <si>
    <t>ICT and Multimedia for ELT</t>
  </si>
  <si>
    <t>Coursebook evaluation</t>
  </si>
  <si>
    <t>Field Study</t>
  </si>
  <si>
    <t>* Theories in Translation</t>
  </si>
  <si>
    <t>VI</t>
  </si>
  <si>
    <r>
      <t xml:space="preserve">Al Islam dan Kemuhammadiyahan VI </t>
    </r>
    <r>
      <rPr>
        <rFont val="Arial"/>
        <b val="false"/>
        <i val="true"/>
        <strike val="false"/>
        <color rgb="FF000000"/>
        <sz val="11"/>
        <u val="none"/>
      </rPr>
      <t xml:space="preserve">(Islam and Muhammadiyah Teaching VI)</t>
    </r>
  </si>
  <si>
    <r>
      <t xml:space="preserve">Statistik </t>
    </r>
    <r>
      <rPr>
        <rFont val="Arial"/>
        <b val="false"/>
        <i val="true"/>
        <strike val="false"/>
        <color rgb="FF000000"/>
        <sz val="12"/>
        <u val="none"/>
      </rPr>
      <t xml:space="preserve">(Statistics)</t>
    </r>
  </si>
  <si>
    <t xml:space="preserve">Micro Teaching </t>
  </si>
  <si>
    <r>
      <t xml:space="preserve">Magang 2 </t>
    </r>
    <r>
      <rPr>
        <rFont val="Arial"/>
        <b val="false"/>
        <i val="true"/>
        <strike val="false"/>
        <color rgb="FF000000"/>
        <sz val="12"/>
        <u val="none"/>
      </rPr>
      <t xml:space="preserve">(Apprenticeship 1)</t>
    </r>
  </si>
  <si>
    <t>Psycholinguistics</t>
  </si>
  <si>
    <t>Sociolinguistics</t>
  </si>
  <si>
    <t>* Research in Literature</t>
  </si>
  <si>
    <t>Seminar on ELT</t>
  </si>
  <si>
    <t>Intercultural communication</t>
  </si>
  <si>
    <t>* Translation: textbooks, documents, subtitling</t>
  </si>
  <si>
    <t>VII</t>
  </si>
  <si>
    <r>
      <t xml:space="preserve">Al Islam dan Kemuhammadiyahan VII </t>
    </r>
    <r>
      <rPr>
        <rFont val="Arial"/>
        <b val="false"/>
        <i val="true"/>
        <strike val="false"/>
        <color rgb="FF000000"/>
        <sz val="11"/>
        <u val="none"/>
      </rPr>
      <t xml:space="preserve">(Islam and Muhammadiyah Teaching VII)</t>
    </r>
  </si>
  <si>
    <r>
      <t xml:space="preserve">Magang 3 </t>
    </r>
    <r>
      <rPr>
        <rFont val="Arial"/>
        <b val="false"/>
        <i val="true"/>
        <strike val="false"/>
        <color rgb="FF000000"/>
        <sz val="12"/>
        <u val="none"/>
      </rPr>
      <t xml:space="preserve">(Apprenticeship 3)</t>
    </r>
  </si>
  <si>
    <t>Second Language Acquisition</t>
  </si>
  <si>
    <t>Applied linguistics in ELT</t>
  </si>
  <si>
    <t>* Seminar on Literature</t>
  </si>
  <si>
    <t>* Practicum of Translation</t>
  </si>
  <si>
    <t>VIII</t>
  </si>
  <si>
    <r>
      <t xml:space="preserve">Al Islam dan Kemuhammadiyahan VIII </t>
    </r>
    <r>
      <rPr>
        <rFont val="Arial"/>
        <b val="false"/>
        <i val="true"/>
        <strike val="false"/>
        <color rgb="FF000000"/>
        <sz val="11"/>
        <u val="none"/>
      </rPr>
      <t xml:space="preserve">(Islam and Muhammadiyah Teaching VIII)</t>
    </r>
  </si>
  <si>
    <r>
      <t xml:space="preserve">Kuliah Kerja Nyata (</t>
    </r>
    <r>
      <rPr>
        <rFont val="Arial"/>
        <b val="false"/>
        <i val="true"/>
        <strike val="false"/>
        <color rgb="FF000000"/>
        <sz val="12"/>
        <u val="none"/>
      </rPr>
      <t xml:space="preserve">Community Service Program</t>
    </r>
    <r>
      <rPr>
        <rFont val="Arial"/>
        <b val="false"/>
        <i val="false"/>
        <strike val="false"/>
        <color rgb="FF000000"/>
        <sz val="12"/>
        <u val="none"/>
      </rPr>
      <t xml:space="preserve">)</t>
    </r>
  </si>
  <si>
    <r>
      <t xml:space="preserve">Skripsi </t>
    </r>
    <r>
      <rPr>
        <rFont val="Arial"/>
        <b val="false"/>
        <i val="true"/>
        <strike val="false"/>
        <color rgb="FF000000"/>
        <sz val="12"/>
        <u val="none"/>
      </rPr>
      <t xml:space="preserve">(Undergraduate Thesis)</t>
    </r>
  </si>
  <si>
    <r>
      <t xml:space="preserve">Jumlah sks (</t>
    </r>
    <r>
      <rPr>
        <rFont val="Arial"/>
        <b val="true"/>
        <i val="true"/>
        <strike val="false"/>
        <color rgb="FF000000"/>
        <sz val="12"/>
        <u val="none"/>
      </rPr>
      <t xml:space="preserve">Total of credit course</t>
    </r>
    <r>
      <rPr>
        <rFont val="Arial"/>
        <b val="true"/>
        <i val="false"/>
        <strike val="false"/>
        <color rgb="FF000000"/>
        <sz val="12"/>
        <u val="none"/>
      </rPr>
      <t xml:space="preserve">)</t>
    </r>
  </si>
  <si>
    <t>Judul Skripsi :</t>
  </si>
  <si>
    <t>AN ANALYSIS OF FEMINISM FOUND IN THE FILM SUFFRAGETTE BY SARAH GAVRON AND ITS CONTRIBUTION IN LANGUAGE TEACHING</t>
  </si>
  <si>
    <t>(Thesis title)</t>
  </si>
  <si>
    <t xml:space="preserve">                                                Indeks Prestasi Komulatif (IPK)</t>
  </si>
  <si>
    <t>:</t>
  </si>
  <si>
    <t xml:space="preserve">                                                (Grade Point Average/GPA)</t>
  </si>
  <si>
    <t xml:space="preserve">                                                Predikat Kelulusan</t>
  </si>
  <si>
    <t xml:space="preserve">                                                (Predicate)</t>
  </si>
  <si>
    <t>Purworejo, - - -</t>
  </si>
  <si>
    <r>
      <t xml:space="preserve">Dekan</t>
    </r>
    <r>
      <rPr>
        <rFont val="Arial"/>
        <b val="false"/>
        <i val="true"/>
        <strike val="false"/>
        <color rgb="FF000000"/>
        <sz val="12"/>
        <u val="none"/>
      </rPr>
      <t xml:space="preserve">,</t>
    </r>
  </si>
  <si>
    <r>
      <t xml:space="preserve">Dr. Yuli Widiyono, M.Pd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</si>
  <si>
    <t>NIDN 0616078301</t>
  </si>
  <si>
    <t>: 181/FKIP/II.3AU/F/2021</t>
  </si>
  <si>
    <t>: 23 Februari 2022</t>
  </si>
  <si>
    <t>: Uswatun Khasanah</t>
  </si>
  <si>
    <t>: 172120108</t>
  </si>
  <si>
    <t>: Purworejo, 07 Juni 1998</t>
  </si>
  <si>
    <t>: Purworejo, 7th June 1998</t>
  </si>
  <si>
    <t>Children Language Teaching Methodology</t>
  </si>
  <si>
    <t>Research in Linguistics</t>
  </si>
  <si>
    <t>Teaching Media for Children</t>
  </si>
  <si>
    <t>Seminar on Linguistics</t>
  </si>
  <si>
    <t>Practicum of Teaching English for Children</t>
  </si>
  <si>
    <t>GRAMMATICAL ERROR ANALYSIS ON STUDENTS’ RECOUNT TEXTS OF THE TENTH GRADE AT SMK PATRIOT PITURUH IN THE ACADEMIC YEAR OF 2020/2021</t>
  </si>
  <si>
    <t>(Undergraduate thesis title)</t>
  </si>
  <si>
    <t>Purworejo, 05 April 2022</t>
  </si>
  <si>
    <t>Dr. Yuli Widiyono, M.Pd</t>
  </si>
  <si>
    <t>TRANSKRIP AKADEMIK</t>
  </si>
  <si>
    <t>Academic Transcript</t>
  </si>
  <si>
    <t>Nomor (Number) : 230/FKIP/II.3.AU/F/2021</t>
  </si>
  <si>
    <t xml:space="preserve">Fakultas                   </t>
  </si>
  <si>
    <t>: Keguruan dan Ilmu Pendidikan</t>
  </si>
  <si>
    <t>(N a m e)</t>
  </si>
  <si>
    <t>(Faculty)</t>
  </si>
  <si>
    <t>: Teacher Training and Education Faculty</t>
  </si>
  <si>
    <t>N I M</t>
  </si>
  <si>
    <t xml:space="preserve">Program Studi           </t>
  </si>
  <si>
    <t>: Pendidikan Bahasa Inggris</t>
  </si>
  <si>
    <t>(Student ID Number)</t>
  </si>
  <si>
    <t>(Department)</t>
  </si>
  <si>
    <t>: English Language Education</t>
  </si>
  <si>
    <t xml:space="preserve">Program  Pendidikan               </t>
  </si>
  <si>
    <t>: Sarjana</t>
  </si>
  <si>
    <r>
      <t xml:space="preserve">: Purworejo, 07</t>
    </r>
    <r>
      <rPr>
        <rFont val="Arial"/>
        <b val="false"/>
        <i val="true"/>
        <vertAlign val="superscript"/>
        <strike val="false"/>
        <color rgb="FF000000"/>
        <sz val="11"/>
        <u val="none"/>
      </rPr>
      <t xml:space="preserve">th </t>
    </r>
    <r>
      <rPr>
        <rFont val="Arial"/>
        <b val="false"/>
        <i val="true"/>
        <strike val="false"/>
        <color rgb="FF000000"/>
        <sz val="11"/>
        <u val="none"/>
      </rPr>
      <t xml:space="preserve">June 1998</t>
    </r>
  </si>
  <si>
    <t>(Program)</t>
  </si>
  <si>
    <t xml:space="preserve">: Bachelor </t>
  </si>
  <si>
    <t>(National Diploma Numbering)</t>
  </si>
  <si>
    <t>(Graduation date)</t>
  </si>
  <si>
    <r>
      <t xml:space="preserve">: 23</t>
    </r>
    <r>
      <rPr>
        <rFont val="Arial"/>
        <b val="false"/>
        <i val="true"/>
        <vertAlign val="superscript"/>
        <strike val="false"/>
        <color rgb="FF000000"/>
        <sz val="11"/>
        <u val="none"/>
      </rPr>
      <t xml:space="preserve">rd</t>
    </r>
    <r>
      <rPr>
        <rFont val="Arial"/>
        <b val="false"/>
        <i val="true"/>
        <strike val="false"/>
        <color rgb="FF000000"/>
        <sz val="11"/>
        <u val="none"/>
      </rPr>
      <t xml:space="preserve"> February 2022</t>
    </r>
  </si>
  <si>
    <r>
      <t xml:space="preserve">Nama </t>
    </r>
  </si>
  <si>
    <t>(Name)</t>
  </si>
  <si>
    <t xml:space="preserve">                                      Indeks Prestasi Komulatif (IPK)</t>
  </si>
  <si>
    <t xml:space="preserve">                                      (Grade Point Average/GPA)</t>
  </si>
  <si>
    <t xml:space="preserve">                                      Predikat Kelulusan</t>
  </si>
  <si>
    <t xml:space="preserve">                                      (Predicate)</t>
  </si>
  <si>
    <r>
      <t xml:space="preserve">Catatan </t>
    </r>
    <r>
      <rPr>
        <rFont val="Arial"/>
        <b val="true"/>
        <i val="false"/>
        <strike val="false"/>
        <color rgb="FF000000"/>
        <sz val="10"/>
        <u val="none"/>
      </rPr>
      <t xml:space="preserve"> :</t>
    </r>
  </si>
  <si>
    <t>IPK</t>
  </si>
  <si>
    <t>3.51  - 4.00  =  Dengan Pujian (Cum Laude)</t>
  </si>
  <si>
    <t>GPA</t>
  </si>
  <si>
    <t>3.01  - 3.50  =  Sangat Memuaskan (Very Satisfactory)</t>
  </si>
  <si>
    <t xml:space="preserve">           </t>
  </si>
  <si>
    <t>2.76  - 3,00  =  Memuaskan (Satisfactory)</t>
  </si>
  <si>
    <t>2.00  - 2.75  =  Cukup (Fair)</t>
  </si>
  <si>
    <t xml:space="preserve">                     Purworejo, 05 April 2022</t>
  </si>
  <si>
    <r>
      <t xml:space="preserve">                     Kaprodi</t>
    </r>
    <r>
      <rPr>
        <rFont val="Arial"/>
        <b val="false"/>
        <i val="true"/>
        <strike val="false"/>
        <color rgb="FF000000"/>
        <sz val="12"/>
        <u val="none"/>
      </rPr>
      <t xml:space="preserve">,</t>
    </r>
  </si>
  <si>
    <t xml:space="preserve">                     Sri Widodo, S.S., M.Hum. </t>
  </si>
  <si>
    <t xml:space="preserve">                     NIDN. 0628057302</t>
  </si>
</sst>
</file>

<file path=xl/styles.xml><?xml version="1.0" encoding="utf-8"?>
<styleSheet xmlns="http://schemas.openxmlformats.org/spreadsheetml/2006/main" xml:space="preserve">
  <numFmts count="0"/>
  <fonts count="2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3"/>
      <color rgb="FF000000"/>
      <name val="Arial"/>
    </font>
    <font>
      <b val="0"/>
      <i val="0"/>
      <strike val="0"/>
      <u val="none"/>
      <sz val="12"/>
      <color rgb="FF000000"/>
      <name val="Arial"/>
    </font>
    <font>
      <b val="1"/>
      <i val="0"/>
      <strike val="0"/>
      <u val="single"/>
      <sz val="20"/>
      <color rgb="FF000000"/>
      <name val="Arial"/>
    </font>
    <font>
      <b val="0"/>
      <i val="1"/>
      <strike val="0"/>
      <u val="none"/>
      <sz val="14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1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1"/>
      <strike val="0"/>
      <u val="none"/>
      <sz val="12"/>
      <color rgb="FF000000"/>
      <name val="Arial"/>
    </font>
    <font>
      <b val="1"/>
      <i val="1"/>
      <strike val="0"/>
      <u val="none"/>
      <sz val="12"/>
      <color rgb="FF000000"/>
      <name val="Arial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4"/>
      <color rgb="FF000000"/>
      <name val="Arial"/>
    </font>
    <font>
      <b val="0"/>
      <i val="1"/>
      <strike val="0"/>
      <u val="none"/>
      <sz val="10.5"/>
      <color rgb="FF000000"/>
      <name val="Arial"/>
    </font>
    <font>
      <b val="0"/>
      <i val="1"/>
      <strike val="0"/>
      <u val="none"/>
      <sz val="9"/>
      <color rgb="FF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20"/>
      <color rgb="FF000000"/>
      <name val="Arial"/>
    </font>
    <font>
      <b val="0"/>
      <i val="1"/>
      <strike val="0"/>
      <u val="single"/>
      <sz val="14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FF"/>
        <bgColor rgb="FF000000"/>
      </patternFill>
    </fill>
  </fills>
  <borders count="38">
    <border/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top style="hair">
        <color rgb="FF000000"/>
      </top>
      <bottom style="double">
        <color rgb="FF000000"/>
      </bottom>
    </border>
    <border>
      <right style="thin">
        <color rgb="FF000000"/>
      </right>
      <top style="hair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6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3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4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6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8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9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9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2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4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2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2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2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6" numFmtId="2" fillId="0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4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3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true" shrinkToFit="false"/>
      <protection locked="false" hidden="false"/>
    </xf>
    <xf xfId="0" fontId="7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9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7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0" numFmtId="0" fillId="0" borderId="1" applyFont="0" applyNumberFormat="0" applyFill="0" applyBorder="1" applyAlignment="1" applyProtection="true">
      <alignment horizontal="general" vertical="center" textRotation="0" wrapText="false" shrinkToFit="false"/>
      <protection locked="fals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6" numFmtId="0" fillId="0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0" borderId="3" applyFont="0" applyNumberFormat="0" applyFill="0" applyBorder="1" applyAlignment="1" applyProtection="true">
      <alignment horizontal="general" vertical="center" textRotation="0" wrapText="false" shrinkToFit="false"/>
      <protection locked="false" hidden="false"/>
    </xf>
    <xf xfId="0" fontId="6" numFmtId="0" fillId="0" borderId="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0" borderId="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6" numFmtId="0" fillId="0" borderId="26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12" numFmtId="0" fillId="0" borderId="0" applyFont="1" applyNumberFormat="0" applyFill="0" applyBorder="0" applyAlignment="1" applyProtection="true">
      <alignment horizontal="general" vertical="center" textRotation="0" wrapText="tru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15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locked="false" hidden="false"/>
    </xf>
    <xf xfId="0" fontId="13" numFmtId="0" fillId="0" borderId="0" applyFont="1" applyNumberFormat="0" applyFill="0" applyBorder="0" applyAlignment="1" applyProtection="true">
      <alignment horizontal="right" vertical="center" textRotation="0" wrapText="false" shrinkToFit="false"/>
      <protection locked="false" hidden="false"/>
    </xf>
    <xf xfId="0" fontId="13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right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6" numFmtId="2" fillId="0" borderId="0" applyFont="1" applyNumberFormat="1" applyFill="0" applyBorder="0" applyAlignment="1" applyProtection="true">
      <alignment horizontal="center" vertical="center" textRotation="0" wrapText="false" shrinkToFit="false"/>
      <protection locked="false" hidden="false"/>
    </xf>
    <xf xfId="0" fontId="6" numFmtId="2" fillId="0" borderId="0" applyFont="1" applyNumberFormat="1" applyFill="0" applyBorder="0" applyAlignment="1" applyProtection="true">
      <alignment horizontal="left" vertical="center" textRotation="0" wrapText="false" shrinkToFit="false"/>
      <protection locked="false"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14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6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false" hidden="false"/>
    </xf>
    <xf xfId="0" fontId="2" numFmtId="0" fillId="0" borderId="0" applyFont="1" applyNumberFormat="0" applyFill="0" applyBorder="0" applyAlignment="1" applyProtection="true">
      <alignment horizontal="right" vertical="center" textRotation="0" wrapText="false" shrinkToFit="false"/>
      <protection locked="false" hidden="false"/>
    </xf>
    <xf xfId="0" fontId="6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4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6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8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4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2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2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6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17" numFmtId="0" fillId="0" borderId="0" applyFont="1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18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 hidden="false"/>
    </xf>
    <xf xfId="0" fontId="19" numFmtId="0" fillId="0" borderId="0" applyFont="1" applyNumberFormat="0" applyFill="0" applyBorder="0" applyAlignment="1" applyProtection="true">
      <alignment horizontal="general" vertical="center" textRotation="0" wrapText="true" shrinkToFit="false"/>
      <protection locked="fals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6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7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6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6" numFmtId="2" fillId="0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6" numFmtId="2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hidden="false"/>
    </xf>
    <xf xfId="0" fontId="16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20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0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0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false" hidden="false"/>
    </xf>
    <xf xfId="0" fontId="20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0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0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0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4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4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4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4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7" numFmtId="15" fillId="0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false" hidden="false"/>
    </xf>
    <xf xfId="0" fontId="2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0" borderId="1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0" borderId="2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0" numFmtId="0" fillId="0" borderId="3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0" fillId="0" borderId="3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0" fillId="0" borderId="3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2" numFmtId="0" fillId="0" borderId="3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0" fillId="0" borderId="1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0" fillId="0" borderId="3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0" fillId="0" borderId="2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1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6" numFmtId="0" fillId="0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0" borderId="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0" borderId="2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0" borderId="28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0" borderId="1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0" borderId="20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1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6" numFmtId="0" fillId="0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9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2" borderId="10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5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1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2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4" borderId="9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4" borderId="10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4" borderId="13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4" borderId="1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0" fillId="0" borderId="2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6" numFmtId="0" fillId="0" borderId="4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7" numFmtId="0" fillId="0" borderId="1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2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4" borderId="1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4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4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4" borderId="1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0" borderId="36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50"/>
  <sheetViews>
    <sheetView tabSelected="1" workbookViewId="0" showGridLines="true" showRowColHeaders="1">
      <selection activeCell="E114" sqref="E114"/>
    </sheetView>
  </sheetViews>
  <sheetFormatPr customHeight="true" defaultRowHeight="14.5" defaultColWidth="9.1796875" outlineLevelRow="0" outlineLevelCol="0"/>
  <cols>
    <col min="1" max="1" width="7.26953125" customWidth="true" style="2"/>
    <col min="2" max="2" width="13.81640625" customWidth="true" style="2"/>
    <col min="3" max="3" width="55.81640625" customWidth="true" style="2"/>
    <col min="4" max="4" width="20.7265625" customWidth="true" style="2"/>
    <col min="5" max="5" width="13.26953125" customWidth="true" style="2"/>
    <col min="6" max="6" width="13.26953125" customWidth="true" style="2"/>
    <col min="7" max="7" width="13.26953125" customWidth="true" style="2"/>
    <col min="8" max="8" width="9.54296875" customWidth="true" style="2"/>
    <col min="9" max="9" width="11" customWidth="true" style="2"/>
    <col min="10" max="10" width="3.81640625" customWidth="true" style="2"/>
    <col min="11" max="11" width="3.81640625" customWidth="true" style="2"/>
    <col min="12" max="12" width="4.26953125" customWidth="true" style="2"/>
    <col min="13" max="13" width="4.7265625" hidden="true" customWidth="true" style="2"/>
    <col min="14" max="14" width="4.7265625" customWidth="true" style="2"/>
  </cols>
  <sheetData>
    <row r="1" spans="1:14" customHeight="1" ht="20.15">
      <c r="A1" s="1"/>
      <c r="B1" s="1"/>
      <c r="C1" s="1"/>
      <c r="D1" s="1"/>
      <c r="E1" s="1"/>
      <c r="F1" s="1"/>
      <c r="G1" s="1"/>
      <c r="H1" s="1"/>
      <c r="I1" s="1"/>
    </row>
    <row r="2" spans="1:14" customHeight="1" ht="14.25">
      <c r="F2" s="3"/>
      <c r="G2" s="3"/>
      <c r="H2" s="3"/>
      <c r="I2" s="4"/>
      <c r="J2" s="3"/>
      <c r="K2" s="3"/>
    </row>
    <row r="3" spans="1:14" customHeight="1" ht="17.25">
      <c r="A3" s="282" t="s">
        <v>0</v>
      </c>
      <c r="B3" s="282"/>
      <c r="C3" s="282"/>
      <c r="D3" s="282"/>
      <c r="E3" s="282"/>
      <c r="F3" s="282"/>
      <c r="G3" s="282"/>
      <c r="H3" s="5"/>
      <c r="I3" s="5"/>
    </row>
    <row r="4" spans="1:14" customHeight="1" ht="15">
      <c r="A4" s="283"/>
      <c r="B4" s="283"/>
      <c r="C4" s="283"/>
      <c r="D4" s="283"/>
      <c r="E4" s="283"/>
      <c r="F4" s="283"/>
      <c r="G4" s="283"/>
      <c r="H4" s="6"/>
      <c r="I4" s="5"/>
    </row>
    <row r="5" spans="1:14" customHeight="1" ht="14.25">
      <c r="A5" s="7" t="s">
        <v>1</v>
      </c>
      <c r="B5" s="7"/>
      <c r="C5" s="7" t="s">
        <v>2</v>
      </c>
      <c r="D5" s="7" t="s">
        <v>3</v>
      </c>
      <c r="E5" s="7" t="s">
        <v>4</v>
      </c>
      <c r="F5" s="8"/>
      <c r="G5" s="8"/>
      <c r="H5" s="8"/>
      <c r="I5" s="8"/>
    </row>
    <row r="6" spans="1:14" customHeight="1" ht="15">
      <c r="A6" s="7" t="s">
        <v>5</v>
      </c>
      <c r="B6" s="7"/>
      <c r="C6" s="9" t="s">
        <v>6</v>
      </c>
      <c r="D6" s="10" t="s">
        <v>7</v>
      </c>
      <c r="E6" s="10" t="s">
        <v>8</v>
      </c>
      <c r="H6" s="11"/>
    </row>
    <row r="7" spans="1:14" customHeight="1" ht="15">
      <c r="A7" s="12" t="s">
        <v>9</v>
      </c>
      <c r="B7" s="7"/>
      <c r="C7" s="13" t="s">
        <v>10</v>
      </c>
      <c r="D7" s="13"/>
      <c r="E7" s="7"/>
      <c r="H7" s="11"/>
    </row>
    <row r="8" spans="1:14" customHeight="1" ht="15">
      <c r="A8" s="14" t="s">
        <v>11</v>
      </c>
      <c r="B8" s="7"/>
      <c r="C8" s="7" t="s">
        <v>12</v>
      </c>
      <c r="D8" s="13"/>
      <c r="E8" s="7"/>
      <c r="H8" s="11"/>
    </row>
    <row r="9" spans="1:14" customHeight="1" ht="15">
      <c r="A9" s="10" t="s">
        <v>13</v>
      </c>
      <c r="B9" s="11"/>
      <c r="C9" s="10" t="s">
        <v>14</v>
      </c>
      <c r="D9" s="15"/>
      <c r="E9" s="10"/>
      <c r="H9" s="11"/>
    </row>
    <row r="10" spans="1:14" customHeight="1" ht="15">
      <c r="A10" s="13" t="s">
        <v>15</v>
      </c>
      <c r="B10" s="7"/>
      <c r="C10" s="7" t="s">
        <v>2</v>
      </c>
      <c r="H10" s="11"/>
    </row>
    <row r="11" spans="1:14" customHeight="1" ht="15">
      <c r="A11" s="15"/>
      <c r="B11" s="11"/>
      <c r="C11" s="10"/>
      <c r="H11" s="11"/>
    </row>
    <row r="12" spans="1:14" customHeight="1" ht="15">
      <c r="A12" s="15"/>
      <c r="B12" s="11"/>
      <c r="C12" s="10"/>
      <c r="D12" s="10"/>
      <c r="E12" s="10"/>
      <c r="H12" s="11"/>
    </row>
    <row r="13" spans="1:14" customHeight="1" ht="15">
      <c r="A13" s="15"/>
      <c r="B13" s="11"/>
      <c r="C13" s="10"/>
      <c r="D13" s="10"/>
      <c r="E13" s="10"/>
      <c r="H13" s="11"/>
    </row>
    <row r="14" spans="1:14" customHeight="1" ht="15">
      <c r="A14" s="11"/>
    </row>
    <row r="15" spans="1:14" customHeight="1" ht="15">
      <c r="A15" s="16"/>
      <c r="B15" s="16"/>
      <c r="C15" s="16"/>
      <c r="D15" s="16"/>
      <c r="E15" s="16"/>
      <c r="F15" s="16"/>
      <c r="G15" s="16"/>
      <c r="H15" s="17"/>
      <c r="I15" s="11"/>
      <c r="J15" s="11"/>
      <c r="K15" s="11"/>
    </row>
    <row r="16" spans="1:14" customHeight="1" ht="16">
      <c r="A16" s="284" t="s">
        <v>16</v>
      </c>
      <c r="B16" s="18" t="s">
        <v>17</v>
      </c>
      <c r="C16" s="286" t="s">
        <v>18</v>
      </c>
      <c r="D16" s="287"/>
      <c r="E16" s="18" t="s">
        <v>19</v>
      </c>
      <c r="F16" s="18" t="s">
        <v>20</v>
      </c>
      <c r="G16" s="18" t="s">
        <v>21</v>
      </c>
      <c r="H16" s="19"/>
      <c r="J16" s="11"/>
      <c r="K16" s="11"/>
      <c r="M16" s="20" t="s">
        <v>22</v>
      </c>
    </row>
    <row r="17" spans="1:14" customHeight="1" ht="16">
      <c r="A17" s="285"/>
      <c r="B17" s="21" t="s">
        <v>23</v>
      </c>
      <c r="C17" s="288" t="s">
        <v>24</v>
      </c>
      <c r="D17" s="289"/>
      <c r="E17" s="21" t="s">
        <v>25</v>
      </c>
      <c r="F17" s="21" t="s">
        <v>26</v>
      </c>
      <c r="G17" s="21" t="s">
        <v>27</v>
      </c>
      <c r="J17" s="11"/>
      <c r="K17" s="11"/>
      <c r="M17" s="22" t="s">
        <v>28</v>
      </c>
    </row>
    <row r="18" spans="1:14" customHeight="1" ht="17.15">
      <c r="A18" s="279" t="s">
        <v>29</v>
      </c>
      <c r="B18" s="23">
        <v>231101</v>
      </c>
      <c r="C18" s="24" t="s">
        <v>30</v>
      </c>
      <c r="D18" s="25"/>
      <c r="E18" s="26">
        <v>1</v>
      </c>
      <c r="F18" s="27" t="s">
        <v>31</v>
      </c>
      <c r="G18" s="28">
        <f>E18*M18</f>
        <v>3.7</v>
      </c>
      <c r="J18" s="11"/>
      <c r="K18" s="11"/>
      <c r="L18" s="29"/>
      <c r="M18" s="30">
        <f>IF(F18="A",4,IF(F18="A-",3.7,IF(F18="B+",3.3,IF(F18="B",3,IF(F18="B-",2.7,IF(F18="C+",2.3,IF(F18="C",2,IF(F18="D",1))))))))</f>
        <v>3.7</v>
      </c>
    </row>
    <row r="19" spans="1:14" customHeight="1" ht="17.15">
      <c r="A19" s="280"/>
      <c r="B19" s="31">
        <v>231209</v>
      </c>
      <c r="C19" s="32" t="s">
        <v>32</v>
      </c>
      <c r="D19" s="33"/>
      <c r="E19" s="34">
        <v>2</v>
      </c>
      <c r="F19" s="35" t="s">
        <v>33</v>
      </c>
      <c r="G19" s="36">
        <f>E19*M19</f>
        <v>6</v>
      </c>
      <c r="J19" s="11"/>
      <c r="K19" s="11"/>
      <c r="L19" s="29"/>
      <c r="M19" s="30">
        <f>IF(F19="A",4,IF(F19="A-",3.7,IF(F19="B+",3.3,IF(F19="B",3,IF(F19="B-",2.7,IF(F19="C+",2.3,IF(F19="C",2,IF(F19="D",1))))))))</f>
        <v>3</v>
      </c>
    </row>
    <row r="20" spans="1:14" customHeight="1" ht="17.15">
      <c r="A20" s="280"/>
      <c r="B20" s="31">
        <v>231213</v>
      </c>
      <c r="C20" s="32" t="s">
        <v>34</v>
      </c>
      <c r="D20" s="33"/>
      <c r="E20" s="34">
        <v>2</v>
      </c>
      <c r="F20" s="35" t="s">
        <v>33</v>
      </c>
      <c r="G20" s="36">
        <f>E20*M20</f>
        <v>6</v>
      </c>
      <c r="L20" s="29"/>
      <c r="M20" s="30">
        <f>IF(F20="A",4,IF(F20="A-",3.7,IF(F20="B+",3.3,IF(F20="B",3,IF(F20="B-",2.7,IF(F20="C+",2.3,IF(F20="C",2,IF(F20="D",1))))))))</f>
        <v>3</v>
      </c>
    </row>
    <row r="21" spans="1:14" customHeight="1" ht="17.15">
      <c r="A21" s="280"/>
      <c r="B21" s="31">
        <v>231204</v>
      </c>
      <c r="C21" s="37" t="s">
        <v>35</v>
      </c>
      <c r="D21" s="33"/>
      <c r="E21" s="34">
        <v>2</v>
      </c>
      <c r="F21" s="35" t="s">
        <v>31</v>
      </c>
      <c r="G21" s="36">
        <f>E21*M21</f>
        <v>7.4</v>
      </c>
      <c r="L21" s="29"/>
      <c r="M21" s="30">
        <f>IF(F21="A",4,IF(F21="A-",3.7,IF(F21="B+",3.3,IF(F21="B",3,IF(F21="B-",2.7,IF(F21="C+",2.3,IF(F21="C",2,IF(F21="D",1))))))))</f>
        <v>3.7</v>
      </c>
    </row>
    <row r="22" spans="1:14" customHeight="1" ht="17.15">
      <c r="A22" s="280"/>
      <c r="B22" s="31">
        <v>231201</v>
      </c>
      <c r="C22" s="32" t="s">
        <v>36</v>
      </c>
      <c r="D22" s="33"/>
      <c r="E22" s="34">
        <v>2</v>
      </c>
      <c r="F22" s="35" t="s">
        <v>37</v>
      </c>
      <c r="G22" s="36">
        <f>E22*M22</f>
        <v>4.6</v>
      </c>
      <c r="L22" s="29"/>
      <c r="M22" s="30">
        <f>IF(F22="A",4,IF(F22="A-",3.7,IF(F22="B+",3.3,IF(F22="B",3,IF(F22="B-",2.7,IF(F22="C+",2.3,IF(F22="C",2,IF(F22="D",1))))))))</f>
        <v>2.3</v>
      </c>
    </row>
    <row r="23" spans="1:14" customHeight="1" ht="17.15">
      <c r="A23" s="280"/>
      <c r="B23" s="31">
        <v>231205</v>
      </c>
      <c r="C23" s="32" t="s">
        <v>38</v>
      </c>
      <c r="D23" s="33"/>
      <c r="E23" s="34">
        <v>2</v>
      </c>
      <c r="F23" s="35" t="s">
        <v>39</v>
      </c>
      <c r="G23" s="36">
        <f>E23*M23</f>
        <v>5.4</v>
      </c>
      <c r="L23" s="29"/>
      <c r="M23" s="30">
        <f>IF(F23="A",4,IF(F23="A-",3.7,IF(F23="B+",3.3,IF(F23="B",3,IF(F23="B-",2.7,IF(F23="C+",2.3,IF(F23="C",2,IF(F23="D",1))))))))</f>
        <v>2.7</v>
      </c>
    </row>
    <row r="24" spans="1:14" customHeight="1" ht="17.15">
      <c r="A24" s="280"/>
      <c r="B24" s="31">
        <v>231208</v>
      </c>
      <c r="C24" s="32" t="s">
        <v>40</v>
      </c>
      <c r="D24" s="33"/>
      <c r="E24" s="34">
        <v>2</v>
      </c>
      <c r="F24" s="35" t="s">
        <v>33</v>
      </c>
      <c r="G24" s="36">
        <f>E24*M24</f>
        <v>6</v>
      </c>
      <c r="L24" s="29"/>
      <c r="M24" s="30">
        <f>IF(F24="A",4,IF(F24="A-",3.7,IF(F24="B+",3.3,IF(F24="B",3,IF(F24="B-",2.7,IF(F24="C+",2.3,IF(F24="C",2,IF(F24="D",1))))))))</f>
        <v>3</v>
      </c>
    </row>
    <row r="25" spans="1:14" customHeight="1" ht="17.15">
      <c r="A25" s="280"/>
      <c r="B25" s="31">
        <v>231212</v>
      </c>
      <c r="C25" s="32" t="s">
        <v>41</v>
      </c>
      <c r="D25" s="33"/>
      <c r="E25" s="34">
        <v>2</v>
      </c>
      <c r="F25" s="35" t="s">
        <v>39</v>
      </c>
      <c r="G25" s="36">
        <f>E25*M25</f>
        <v>5.4</v>
      </c>
      <c r="L25" s="29"/>
      <c r="M25" s="30">
        <f>IF(F25="A",4,IF(F25="A-",3.7,IF(F25="B+",3.3,IF(F25="B",3,IF(F25="B-",2.7,IF(F25="C+",2.3,IF(F25="C",2,IF(F25="D",1))))))))</f>
        <v>2.7</v>
      </c>
    </row>
    <row r="26" spans="1:14" customHeight="1" ht="17.15">
      <c r="A26" s="280"/>
      <c r="B26" s="31">
        <v>231249</v>
      </c>
      <c r="C26" s="32" t="s">
        <v>42</v>
      </c>
      <c r="D26" s="33"/>
      <c r="E26" s="34">
        <v>2</v>
      </c>
      <c r="F26" s="35" t="s">
        <v>39</v>
      </c>
      <c r="G26" s="36">
        <f>E26*M26</f>
        <v>5.4</v>
      </c>
      <c r="L26" s="29"/>
      <c r="M26" s="30">
        <f>IF(F26="A",4,IF(F26="A-",3.7,IF(F26="B+",3.3,IF(F26="B",3,IF(F26="B-",2.7,IF(F26="C+",2.3,IF(F26="C",2,IF(F26="D",1))))))))</f>
        <v>2.7</v>
      </c>
    </row>
    <row r="27" spans="1:14" customHeight="1" ht="17.15">
      <c r="A27" s="280"/>
      <c r="B27" s="31">
        <v>231220</v>
      </c>
      <c r="C27" s="32" t="s">
        <v>43</v>
      </c>
      <c r="D27" s="33"/>
      <c r="E27" s="34">
        <v>2</v>
      </c>
      <c r="F27" s="35" t="s">
        <v>44</v>
      </c>
      <c r="G27" s="36">
        <f>E27*M27</f>
        <v>6.6</v>
      </c>
      <c r="I27" s="11" t="s">
        <v>45</v>
      </c>
      <c r="J27" s="11"/>
      <c r="K27" s="11"/>
      <c r="L27" s="29"/>
      <c r="M27" s="30">
        <f>IF(F27="A",4,IF(F27="A-",3.7,IF(F27="B+",3.3,IF(F27="B",3,IF(F27="B-",2.7,IF(F27="C+",2.3,IF(F27="C",2,IF(F27="D",1))))))))</f>
        <v>3.3</v>
      </c>
    </row>
    <row r="28" spans="1:14" customHeight="1" ht="17.15">
      <c r="A28" s="281"/>
      <c r="B28" s="38">
        <v>231223</v>
      </c>
      <c r="C28" s="39" t="s">
        <v>46</v>
      </c>
      <c r="D28" s="40"/>
      <c r="E28" s="41">
        <v>2</v>
      </c>
      <c r="F28" s="42" t="s">
        <v>33</v>
      </c>
      <c r="G28" s="43">
        <f>E28*M28</f>
        <v>6</v>
      </c>
      <c r="J28" s="11"/>
      <c r="K28" s="11"/>
      <c r="L28" s="29"/>
      <c r="M28" s="30">
        <f>IF(F28="A",4,IF(F28="A-",3.7,IF(F28="B+",3.3,IF(F28="B",3,IF(F28="B-",2.7,IF(F28="C+",2.3,IF(F28="C",2,IF(F28="D",1))))))))</f>
        <v>3</v>
      </c>
    </row>
    <row r="29" spans="1:14" customHeight="1" ht="17.15">
      <c r="A29" s="279" t="s">
        <v>47</v>
      </c>
      <c r="B29" s="23">
        <v>232102</v>
      </c>
      <c r="C29" s="24" t="s">
        <v>48</v>
      </c>
      <c r="D29" s="25"/>
      <c r="E29" s="26">
        <v>1</v>
      </c>
      <c r="F29" s="44" t="s">
        <v>44</v>
      </c>
      <c r="G29" s="45">
        <f>E29*M29</f>
        <v>3.3</v>
      </c>
      <c r="L29" s="46"/>
      <c r="M29" s="30">
        <f>IF(F29="A",4,IF(F29="A-",3.7,IF(F29="B+",3.3,IF(F29="B",3,IF(F29="B-",2.7,IF(F29="C+",2.3,IF(F29="C",2,IF(F29="D",1))))))))</f>
        <v>3.3</v>
      </c>
    </row>
    <row r="30" spans="1:14" customHeight="1" ht="17.15">
      <c r="A30" s="280"/>
      <c r="B30" s="31">
        <v>232210</v>
      </c>
      <c r="C30" s="32" t="s">
        <v>49</v>
      </c>
      <c r="D30" s="33"/>
      <c r="E30" s="34">
        <v>2</v>
      </c>
      <c r="F30" s="35" t="s">
        <v>33</v>
      </c>
      <c r="G30" s="36">
        <f>E30*M30</f>
        <v>6</v>
      </c>
      <c r="J30" s="11"/>
      <c r="K30" s="11"/>
      <c r="L30" s="46"/>
      <c r="M30" s="30">
        <f>IF(F30="A",4,IF(F30="A-",3.7,IF(F30="B+",3.3,IF(F30="B",3,IF(F30="B-",2.7,IF(F30="C+",2.3,IF(F30="C",2,IF(F30="D",1))))))))</f>
        <v>3</v>
      </c>
    </row>
    <row r="31" spans="1:14" customHeight="1" ht="17.15">
      <c r="A31" s="280"/>
      <c r="B31" s="31">
        <v>232206</v>
      </c>
      <c r="C31" s="32" t="s">
        <v>50</v>
      </c>
      <c r="D31" s="33"/>
      <c r="E31" s="34">
        <v>2</v>
      </c>
      <c r="F31" s="35" t="s">
        <v>44</v>
      </c>
      <c r="G31" s="36">
        <f>E31*M31</f>
        <v>6.6</v>
      </c>
      <c r="J31" s="11"/>
      <c r="K31" s="11"/>
      <c r="L31" s="46"/>
      <c r="M31" s="30">
        <f>IF(F31="A",4,IF(F31="A-",3.7,IF(F31="B+",3.3,IF(F31="B",3,IF(F31="B-",2.7,IF(F31="C+",2.3,IF(F31="C",2,IF(F31="D",1))))))))</f>
        <v>3.3</v>
      </c>
    </row>
    <row r="32" spans="1:14" customHeight="1" ht="17.15">
      <c r="A32" s="280"/>
      <c r="B32" s="31">
        <v>232205</v>
      </c>
      <c r="C32" s="37" t="s">
        <v>51</v>
      </c>
      <c r="D32" s="33"/>
      <c r="E32" s="34">
        <v>2</v>
      </c>
      <c r="F32" s="35" t="s">
        <v>33</v>
      </c>
      <c r="G32" s="36">
        <f>E32*M32</f>
        <v>6</v>
      </c>
      <c r="L32" s="46"/>
      <c r="M32" s="30">
        <f>IF(F32="A",4,IF(F32="A-",3.7,IF(F32="B+",3.3,IF(F32="B",3,IF(F32="B-",2.7,IF(F32="C+",2.3,IF(F32="C",2,IF(F32="D",1))))))))</f>
        <v>3</v>
      </c>
    </row>
    <row r="33" spans="1:14" customHeight="1" ht="17.15">
      <c r="A33" s="280"/>
      <c r="B33" s="31">
        <v>232202</v>
      </c>
      <c r="C33" s="32" t="s">
        <v>52</v>
      </c>
      <c r="D33" s="33"/>
      <c r="E33" s="34">
        <v>2</v>
      </c>
      <c r="F33" s="35" t="s">
        <v>33</v>
      </c>
      <c r="G33" s="36">
        <f>E33*M33</f>
        <v>6</v>
      </c>
      <c r="J33" s="11"/>
      <c r="K33" s="11"/>
      <c r="L33" s="46"/>
      <c r="M33" s="30">
        <f>IF(F33="A",4,IF(F33="A-",3.7,IF(F33="B+",3.3,IF(F33="B",3,IF(F33="B-",2.7,IF(F33="C+",2.3,IF(F33="C",2,IF(F33="D",1))))))))</f>
        <v>3</v>
      </c>
    </row>
    <row r="34" spans="1:14" customHeight="1" ht="17.15">
      <c r="A34" s="280"/>
      <c r="B34" s="31">
        <v>233206</v>
      </c>
      <c r="C34" s="32" t="s">
        <v>53</v>
      </c>
      <c r="D34" s="33"/>
      <c r="E34" s="34">
        <v>2</v>
      </c>
      <c r="F34" s="35" t="s">
        <v>33</v>
      </c>
      <c r="G34" s="36">
        <f>E34*M34</f>
        <v>6</v>
      </c>
      <c r="L34" s="46"/>
      <c r="M34" s="30">
        <f>IF(F34="A",4,IF(F34="A-",3.7,IF(F34="B+",3.3,IF(F34="B",3,IF(F34="B-",2.7,IF(F34="C+",2.3,IF(F34="C",2,IF(F34="D",1))))))))</f>
        <v>3</v>
      </c>
    </row>
    <row r="35" spans="1:14" customHeight="1" ht="17.15">
      <c r="A35" s="280"/>
      <c r="B35" s="31">
        <v>232209</v>
      </c>
      <c r="C35" s="32" t="s">
        <v>54</v>
      </c>
      <c r="D35" s="33"/>
      <c r="E35" s="34">
        <v>2</v>
      </c>
      <c r="F35" s="35" t="s">
        <v>44</v>
      </c>
      <c r="G35" s="36">
        <f>E35*M35</f>
        <v>6.6</v>
      </c>
      <c r="L35" s="46"/>
      <c r="M35" s="30">
        <f>IF(F35="A",4,IF(F35="A-",3.7,IF(F35="B+",3.3,IF(F35="B",3,IF(F35="B-",2.7,IF(F35="C+",2.3,IF(F35="C",2,IF(F35="D",1))))))))</f>
        <v>3.3</v>
      </c>
    </row>
    <row r="36" spans="1:14" customHeight="1" ht="17.15">
      <c r="A36" s="280"/>
      <c r="B36" s="31">
        <v>232213</v>
      </c>
      <c r="C36" s="32" t="s">
        <v>55</v>
      </c>
      <c r="D36" s="33"/>
      <c r="E36" s="34">
        <v>2</v>
      </c>
      <c r="F36" s="35" t="s">
        <v>39</v>
      </c>
      <c r="G36" s="36">
        <f>E36*M36</f>
        <v>5.4</v>
      </c>
      <c r="L36" s="46"/>
      <c r="M36" s="30">
        <f>IF(F36="A",4,IF(F36="A-",3.7,IF(F36="B+",3.3,IF(F36="B",3,IF(F36="B-",2.7,IF(F36="C+",2.3,IF(F36="C",2,IF(F36="D",1))))))))</f>
        <v>2.7</v>
      </c>
    </row>
    <row r="37" spans="1:14" customHeight="1" ht="17.15">
      <c r="A37" s="280"/>
      <c r="B37" s="31">
        <v>232217</v>
      </c>
      <c r="C37" s="32" t="s">
        <v>56</v>
      </c>
      <c r="D37" s="33"/>
      <c r="E37" s="34">
        <v>2</v>
      </c>
      <c r="F37" s="35" t="s">
        <v>39</v>
      </c>
      <c r="G37" s="36">
        <f>E37*M37</f>
        <v>5.4</v>
      </c>
      <c r="L37" s="46"/>
      <c r="M37" s="30">
        <f>IF(F37="A",4,IF(F37="A-",3.7,IF(F37="B+",3.3,IF(F37="B",3,IF(F37="B-",2.7,IF(F37="C+",2.3,IF(F37="C",2,IF(F37="D",1))))))))</f>
        <v>2.7</v>
      </c>
    </row>
    <row r="38" spans="1:14" customHeight="1" ht="17.15">
      <c r="A38" s="280"/>
      <c r="B38" s="31">
        <v>232221</v>
      </c>
      <c r="C38" s="32" t="s">
        <v>57</v>
      </c>
      <c r="D38" s="33"/>
      <c r="E38" s="34">
        <v>2</v>
      </c>
      <c r="F38" s="35" t="s">
        <v>31</v>
      </c>
      <c r="G38" s="36">
        <f>E38*M38</f>
        <v>7.4</v>
      </c>
      <c r="L38" s="46"/>
      <c r="M38" s="30">
        <f>IF(F38="A",4,IF(F38="A-",3.7,IF(F38="B+",3.3,IF(F38="B",3,IF(F38="B-",2.7,IF(F38="C+",2.3,IF(F38="C",2,IF(F38="D",1))))))))</f>
        <v>3.7</v>
      </c>
    </row>
    <row r="39" spans="1:14" customHeight="1" ht="17.15">
      <c r="A39" s="281"/>
      <c r="B39" s="38">
        <v>232236</v>
      </c>
      <c r="C39" s="39" t="s">
        <v>58</v>
      </c>
      <c r="D39" s="40"/>
      <c r="E39" s="41">
        <v>2</v>
      </c>
      <c r="F39" s="42" t="s">
        <v>44</v>
      </c>
      <c r="G39" s="43">
        <f>E39*M39</f>
        <v>6.6</v>
      </c>
      <c r="L39" s="46"/>
      <c r="M39" s="30">
        <f>IF(F39="A",4,IF(F39="A-",3.7,IF(F39="B+",3.3,IF(F39="B",3,IF(F39="B-",2.7,IF(F39="C+",2.3,IF(F39="C",2,IF(F39="D",1))))))))</f>
        <v>3.3</v>
      </c>
    </row>
    <row r="40" spans="1:14" customHeight="1" ht="17.15">
      <c r="A40" s="279" t="s">
        <v>59</v>
      </c>
      <c r="B40" s="23">
        <v>233103</v>
      </c>
      <c r="C40" s="24" t="s">
        <v>60</v>
      </c>
      <c r="D40" s="25"/>
      <c r="E40" s="26">
        <v>1</v>
      </c>
      <c r="F40" s="44" t="s">
        <v>44</v>
      </c>
      <c r="G40" s="36">
        <f>E40*M40</f>
        <v>3.3</v>
      </c>
      <c r="L40" s="47"/>
      <c r="M40" s="30">
        <f>IF(F40="A",4,IF(F40="A-",3.7,IF(F40="B+",3.3,IF(F40="B",3,IF(F40="B-",2.7,IF(F40="C+",2.3,IF(F40="C",2,IF(F40="D",1))))))))</f>
        <v>3.3</v>
      </c>
    </row>
    <row r="41" spans="1:14" customHeight="1" ht="17.15">
      <c r="A41" s="280"/>
      <c r="B41" s="31">
        <v>233211</v>
      </c>
      <c r="C41" s="32" t="s">
        <v>61</v>
      </c>
      <c r="D41" s="33"/>
      <c r="E41" s="34">
        <v>2</v>
      </c>
      <c r="F41" s="35" t="s">
        <v>44</v>
      </c>
      <c r="G41" s="36">
        <f>E41*M41</f>
        <v>6.6</v>
      </c>
      <c r="L41" s="47"/>
      <c r="M41" s="30">
        <f>IF(F41="A",4,IF(F41="A-",3.7,IF(F41="B+",3.3,IF(F41="B",3,IF(F41="B-",2.7,IF(F41="C+",2.3,IF(F41="C",2,IF(F41="D",1))))))))</f>
        <v>3.3</v>
      </c>
    </row>
    <row r="42" spans="1:14" customHeight="1" ht="17.15">
      <c r="A42" s="280"/>
      <c r="B42" s="31">
        <v>233208</v>
      </c>
      <c r="C42" s="37" t="s">
        <v>62</v>
      </c>
      <c r="D42" s="33"/>
      <c r="E42" s="34">
        <v>2</v>
      </c>
      <c r="F42" s="35" t="s">
        <v>44</v>
      </c>
      <c r="G42" s="36">
        <f>E42*M42</f>
        <v>6.6</v>
      </c>
      <c r="L42" s="47"/>
      <c r="M42" s="30">
        <f>IF(F42="A",4,IF(F42="A-",3.7,IF(F42="B+",3.3,IF(F42="B",3,IF(F42="B-",2.7,IF(F42="C+",2.3,IF(F42="C",2,IF(F42="D",1))))))))</f>
        <v>3.3</v>
      </c>
    </row>
    <row r="43" spans="1:14" customHeight="1" ht="17.15">
      <c r="A43" s="280"/>
      <c r="B43" s="31">
        <v>233203</v>
      </c>
      <c r="C43" s="32" t="s">
        <v>63</v>
      </c>
      <c r="D43" s="33"/>
      <c r="E43" s="34">
        <v>2</v>
      </c>
      <c r="F43" s="35" t="s">
        <v>39</v>
      </c>
      <c r="G43" s="36">
        <f>E43*M43</f>
        <v>5.4</v>
      </c>
      <c r="L43" s="47"/>
      <c r="M43" s="30">
        <f>IF(F43="A",4,IF(F43="A-",3.7,IF(F43="B+",3.3,IF(F43="B",3,IF(F43="B-",2.7,IF(F43="C+",2.3,IF(F43="C",2,IF(F43="D",1))))))))</f>
        <v>2.7</v>
      </c>
    </row>
    <row r="44" spans="1:14" customHeight="1" ht="17.15">
      <c r="A44" s="280"/>
      <c r="B44" s="31">
        <v>235238</v>
      </c>
      <c r="C44" s="32" t="s">
        <v>64</v>
      </c>
      <c r="D44" s="33"/>
      <c r="E44" s="34">
        <v>2</v>
      </c>
      <c r="F44" s="35" t="s">
        <v>37</v>
      </c>
      <c r="G44" s="36">
        <f>E44*M44</f>
        <v>4.6</v>
      </c>
      <c r="L44" s="47"/>
      <c r="M44" s="30">
        <f>IF(F44="A",4,IF(F44="A-",3.7,IF(F44="B+",3.3,IF(F44="B",3,IF(F44="B-",2.7,IF(F44="C+",2.3,IF(F44="C",2,IF(F44="D",1))))))))</f>
        <v>2.3</v>
      </c>
    </row>
    <row r="45" spans="1:14" customHeight="1" ht="17.15">
      <c r="A45" s="280"/>
      <c r="B45" s="31">
        <v>233210</v>
      </c>
      <c r="C45" s="32" t="s">
        <v>65</v>
      </c>
      <c r="D45" s="33"/>
      <c r="E45" s="34">
        <v>2</v>
      </c>
      <c r="F45" s="35" t="s">
        <v>31</v>
      </c>
      <c r="G45" s="36">
        <f>E45*M45</f>
        <v>7.4</v>
      </c>
      <c r="L45" s="47"/>
      <c r="M45" s="30">
        <f>IF(F45="A",4,IF(F45="A-",3.7,IF(F45="B+",3.3,IF(F45="B",3,IF(F45="B-",2.7,IF(F45="C+",2.3,IF(F45="C",2,IF(F45="D",1))))))))</f>
        <v>3.7</v>
      </c>
    </row>
    <row r="46" spans="1:14" customHeight="1" ht="17.15">
      <c r="A46" s="280"/>
      <c r="B46" s="31">
        <v>233214</v>
      </c>
      <c r="C46" s="32" t="s">
        <v>66</v>
      </c>
      <c r="D46" s="33"/>
      <c r="E46" s="34">
        <v>2</v>
      </c>
      <c r="F46" s="35" t="s">
        <v>39</v>
      </c>
      <c r="G46" s="36">
        <f>E46*M46</f>
        <v>5.4</v>
      </c>
      <c r="L46" s="47"/>
      <c r="M46" s="30">
        <f>IF(F46="A",4,IF(F46="A-",3.7,IF(F46="B+",3.3,IF(F46="B",3,IF(F46="B-",2.7,IF(F46="C+",2.3,IF(F46="C",2,IF(F46="D",1))))))))</f>
        <v>2.7</v>
      </c>
    </row>
    <row r="47" spans="1:14" customHeight="1" ht="17.15">
      <c r="A47" s="280"/>
      <c r="B47" s="31">
        <v>233218</v>
      </c>
      <c r="C47" s="32" t="s">
        <v>67</v>
      </c>
      <c r="D47" s="33"/>
      <c r="E47" s="34">
        <v>2</v>
      </c>
      <c r="F47" s="35" t="s">
        <v>44</v>
      </c>
      <c r="G47" s="36">
        <f>E47*M47</f>
        <v>6.6</v>
      </c>
      <c r="L47" s="47"/>
      <c r="M47" s="30">
        <f>IF(F47="A",4,IF(F47="A-",3.7,IF(F47="B+",3.3,IF(F47="B",3,IF(F47="B-",2.7,IF(F47="C+",2.3,IF(F47="C",2,IF(F47="D",1))))))))</f>
        <v>3.3</v>
      </c>
    </row>
    <row r="48" spans="1:14" customHeight="1" ht="17.15">
      <c r="A48" s="280"/>
      <c r="B48" s="31">
        <v>233222</v>
      </c>
      <c r="C48" s="32" t="s">
        <v>68</v>
      </c>
      <c r="D48" s="33"/>
      <c r="E48" s="34">
        <v>2</v>
      </c>
      <c r="F48" s="35" t="s">
        <v>33</v>
      </c>
      <c r="G48" s="36">
        <f>E48*M48</f>
        <v>6</v>
      </c>
      <c r="L48" s="47"/>
      <c r="M48" s="30">
        <f>IF(F48="A",4,IF(F48="A-",3.7,IF(F48="B+",3.3,IF(F48="B",3,IF(F48="B-",2.7,IF(F48="C+",2.3,IF(F48="C",2,IF(F48="D",1))))))))</f>
        <v>3</v>
      </c>
    </row>
    <row r="49" spans="1:14" customHeight="1" ht="17.15">
      <c r="A49" s="280"/>
      <c r="B49" s="31">
        <v>233259</v>
      </c>
      <c r="C49" s="32" t="s">
        <v>69</v>
      </c>
      <c r="D49" s="33"/>
      <c r="E49" s="34">
        <v>2</v>
      </c>
      <c r="F49" s="35" t="s">
        <v>44</v>
      </c>
      <c r="G49" s="36">
        <f>E49*M49</f>
        <v>6.6</v>
      </c>
      <c r="L49" s="47"/>
      <c r="M49" s="30">
        <f>IF(F49="A",4,IF(F49="A-",3.7,IF(F49="B+",3.3,IF(F49="B",3,IF(F49="B-",2.7,IF(F49="C+",2.3,IF(F49="C",2,IF(F49="D",1))))))))</f>
        <v>3.3</v>
      </c>
    </row>
    <row r="50" spans="1:14" customHeight="1" ht="17.15">
      <c r="A50" s="281"/>
      <c r="B50" s="38">
        <v>233237</v>
      </c>
      <c r="C50" s="39" t="s">
        <v>70</v>
      </c>
      <c r="D50" s="40"/>
      <c r="E50" s="41">
        <v>2</v>
      </c>
      <c r="F50" s="42" t="s">
        <v>71</v>
      </c>
      <c r="G50" s="43">
        <f>E50*M50</f>
        <v>8</v>
      </c>
      <c r="L50" s="47"/>
      <c r="M50" s="30">
        <f>IF(F50="A",4,IF(F50="A-",3.7,IF(F50="B+",3.3,IF(F50="B",3,IF(F50="B-",2.7,IF(F50="C+",2.3,IF(F50="C",2,IF(F50="D",1))))))))</f>
        <v>4</v>
      </c>
    </row>
    <row r="51" spans="1:14" customHeight="1" ht="17.15">
      <c r="A51" s="279" t="s">
        <v>72</v>
      </c>
      <c r="B51" s="23">
        <v>234104</v>
      </c>
      <c r="C51" s="24" t="s">
        <v>73</v>
      </c>
      <c r="D51" s="25"/>
      <c r="E51" s="26">
        <v>1</v>
      </c>
      <c r="F51" s="44" t="s">
        <v>31</v>
      </c>
      <c r="G51" s="28">
        <f>E51*M51</f>
        <v>3.7</v>
      </c>
      <c r="L51" s="48"/>
      <c r="M51" s="30">
        <f>IF(F51="A",4,IF(F51="A-",3.7,IF(F51="B+",3.3,IF(F51="B",3,IF(F51="B-",2.7,IF(F51="C+",2.3,IF(F51="C",2,IF(F51="D",1))))))))</f>
        <v>3.7</v>
      </c>
    </row>
    <row r="52" spans="1:14" customHeight="1" ht="17.15">
      <c r="A52" s="280"/>
      <c r="B52" s="31">
        <v>234202</v>
      </c>
      <c r="C52" s="37" t="s">
        <v>74</v>
      </c>
      <c r="D52" s="33"/>
      <c r="E52" s="34">
        <v>2</v>
      </c>
      <c r="F52" s="35" t="s">
        <v>44</v>
      </c>
      <c r="G52" s="36">
        <f>E52*M52</f>
        <v>6.6</v>
      </c>
      <c r="L52" s="48"/>
      <c r="M52" s="30">
        <f>IF(F52="A",4,IF(F52="A-",3.7,IF(F52="B+",3.3,IF(F52="B",3,IF(F52="B-",2.7,IF(F52="C+",2.3,IF(F52="C",2,IF(F52="D",1))))))))</f>
        <v>3.3</v>
      </c>
    </row>
    <row r="53" spans="1:14" customHeight="1" ht="17.15">
      <c r="A53" s="280"/>
      <c r="B53" s="31">
        <v>234204</v>
      </c>
      <c r="C53" s="32" t="s">
        <v>75</v>
      </c>
      <c r="D53" s="33"/>
      <c r="E53" s="34">
        <v>2</v>
      </c>
      <c r="F53" s="35" t="s">
        <v>37</v>
      </c>
      <c r="G53" s="36">
        <f>E53*M53</f>
        <v>4.6</v>
      </c>
      <c r="L53" s="48"/>
      <c r="M53" s="30">
        <f>IF(F53="A",4,IF(F53="A-",3.7,IF(F53="B+",3.3,IF(F53="B",3,IF(F53="B-",2.7,IF(F53="C+",2.3,IF(F53="C",2,IF(F53="D",1))))))))</f>
        <v>2.3</v>
      </c>
    </row>
    <row r="54" spans="1:14" customHeight="1" ht="17.15">
      <c r="A54" s="280"/>
      <c r="B54" s="31">
        <v>234207</v>
      </c>
      <c r="C54" s="32" t="s">
        <v>76</v>
      </c>
      <c r="D54" s="33"/>
      <c r="E54" s="34">
        <v>2</v>
      </c>
      <c r="F54" s="35" t="s">
        <v>39</v>
      </c>
      <c r="G54" s="36">
        <f>E54*M54</f>
        <v>5.4</v>
      </c>
      <c r="L54" s="48"/>
      <c r="M54" s="30">
        <f>IF(F54="A",4,IF(F54="A-",3.7,IF(F54="B+",3.3,IF(F54="B",3,IF(F54="B-",2.7,IF(F54="C+",2.3,IF(F54="C",2,IF(F54="D",1))))))))</f>
        <v>2.7</v>
      </c>
    </row>
    <row r="55" spans="1:14" customHeight="1" ht="17.15">
      <c r="A55" s="280"/>
      <c r="B55" s="31">
        <v>234211</v>
      </c>
      <c r="C55" s="32" t="s">
        <v>77</v>
      </c>
      <c r="D55" s="33"/>
      <c r="E55" s="34">
        <v>2</v>
      </c>
      <c r="F55" s="35" t="s">
        <v>31</v>
      </c>
      <c r="G55" s="36">
        <f>E55*M55</f>
        <v>7.4</v>
      </c>
      <c r="L55" s="48"/>
      <c r="M55" s="30">
        <f>IF(F55="A",4,IF(F55="A-",3.7,IF(F55="B+",3.3,IF(F55="B",3,IF(F55="B-",2.7,IF(F55="C+",2.3,IF(F55="C",2,IF(F55="D",1))))))))</f>
        <v>3.7</v>
      </c>
    </row>
    <row r="56" spans="1:14" customHeight="1" ht="17.15">
      <c r="A56" s="280"/>
      <c r="B56" s="31">
        <v>234215</v>
      </c>
      <c r="C56" s="32" t="s">
        <v>78</v>
      </c>
      <c r="D56" s="49"/>
      <c r="E56" s="50">
        <v>2</v>
      </c>
      <c r="F56" s="35" t="s">
        <v>33</v>
      </c>
      <c r="G56" s="51">
        <f>E56*M56</f>
        <v>6</v>
      </c>
      <c r="L56" s="48"/>
      <c r="M56" s="30">
        <f>IF(F56="A",4,IF(F56="A-",3.7,IF(F56="B+",3.3,IF(F56="B",3,IF(F56="B-",2.7,IF(F56="C+",2.3,IF(F56="C",2,IF(F56="D",1))))))))</f>
        <v>3</v>
      </c>
    </row>
    <row r="57" spans="1:14" customHeight="1" ht="17.15">
      <c r="A57" s="280"/>
      <c r="B57" s="31">
        <v>234219</v>
      </c>
      <c r="C57" s="32" t="s">
        <v>79</v>
      </c>
      <c r="D57" s="33"/>
      <c r="E57" s="34">
        <v>2</v>
      </c>
      <c r="F57" s="35" t="s">
        <v>33</v>
      </c>
      <c r="G57" s="36">
        <f>E57*M57</f>
        <v>6</v>
      </c>
      <c r="L57" s="48"/>
      <c r="M57" s="30">
        <f>IF(F57="A",4,IF(F57="A-",3.7,IF(F57="B+",3.3,IF(F57="B",3,IF(F57="B-",2.7,IF(F57="C+",2.3,IF(F57="C",2,IF(F57="D",1))))))))</f>
        <v>3</v>
      </c>
    </row>
    <row r="58" spans="1:14" customHeight="1" ht="16">
      <c r="A58" s="280"/>
      <c r="B58" s="31">
        <v>234261</v>
      </c>
      <c r="C58" s="32" t="s">
        <v>80</v>
      </c>
      <c r="D58" s="52"/>
      <c r="E58" s="53">
        <v>2</v>
      </c>
      <c r="F58" s="44" t="s">
        <v>31</v>
      </c>
      <c r="G58" s="45">
        <f>E58*M58</f>
        <v>7.4</v>
      </c>
      <c r="I58" s="3"/>
      <c r="M58" s="30">
        <f>IF(F58="A",4,IF(F58="A-",3.7,IF(F58="B+",3.3,IF(F58="B",3,IF(F58="B-",2.7,IF(F58="C+",2.3,IF(F58="C",2,IF(F58="D",1))))))))</f>
        <v>3.7</v>
      </c>
    </row>
    <row r="59" spans="1:14" customHeight="1" ht="16">
      <c r="A59" s="280"/>
      <c r="B59" s="31">
        <v>234270</v>
      </c>
      <c r="C59" s="32" t="s">
        <v>81</v>
      </c>
      <c r="D59" s="33"/>
      <c r="E59" s="34">
        <v>2</v>
      </c>
      <c r="F59" s="35" t="s">
        <v>39</v>
      </c>
      <c r="G59" s="36">
        <f>E59*M59</f>
        <v>5.4</v>
      </c>
      <c r="I59" s="3"/>
      <c r="M59" s="30">
        <f>IF(F59="A",4,IF(F59="A-",3.7,IF(F59="B+",3.3,IF(F59="B",3,IF(F59="B-",2.7,IF(F59="C+",2.3,IF(F59="C",2,IF(F59="D",1))))))))</f>
        <v>2.7</v>
      </c>
    </row>
    <row r="60" spans="1:14" customHeight="1" ht="16">
      <c r="A60" s="280"/>
      <c r="B60" s="31">
        <v>234235</v>
      </c>
      <c r="C60" s="32" t="s">
        <v>82</v>
      </c>
      <c r="D60" s="33"/>
      <c r="E60" s="34">
        <v>2</v>
      </c>
      <c r="F60" s="54" t="s">
        <v>31</v>
      </c>
      <c r="G60" s="36">
        <f>E60*M60</f>
        <v>7.4</v>
      </c>
      <c r="I60" s="3"/>
      <c r="M60" s="30">
        <f>IF(F60="A",4,IF(F60="A-",3.7,IF(F60="B+",3.3,IF(F60="B",3,IF(F60="B-",2.7,IF(F60="C+",2.3,IF(F60="C",2,IF(F60="D",1))))))))</f>
        <v>3.7</v>
      </c>
    </row>
    <row r="61" spans="1:14" customHeight="1" ht="16">
      <c r="A61" s="281"/>
      <c r="B61" s="38">
        <v>237275</v>
      </c>
      <c r="C61" s="39" t="s">
        <v>83</v>
      </c>
      <c r="D61" s="40"/>
      <c r="E61" s="41">
        <v>2</v>
      </c>
      <c r="F61" s="42" t="s">
        <v>44</v>
      </c>
      <c r="G61" s="43">
        <f>E61*M61</f>
        <v>6.6</v>
      </c>
      <c r="I61" s="3"/>
      <c r="M61" s="30">
        <f>IF(F61="A",4,IF(F61="A-",3.7,IF(F61="B+",3.3,IF(F61="B",3,IF(F61="B-",2.7,IF(F61="C+",2.3,IF(F61="C",2,IF(F61="D",1))))))))</f>
        <v>3.3</v>
      </c>
    </row>
    <row r="62" spans="1:14" customHeight="1" ht="17.15">
      <c r="A62" s="279" t="s">
        <v>84</v>
      </c>
      <c r="B62" s="55">
        <v>235105</v>
      </c>
      <c r="C62" s="24" t="s">
        <v>85</v>
      </c>
      <c r="D62" s="56"/>
      <c r="E62" s="57">
        <v>1</v>
      </c>
      <c r="F62" s="44" t="s">
        <v>31</v>
      </c>
      <c r="G62" s="36">
        <f>E62*M62</f>
        <v>3.7</v>
      </c>
      <c r="M62" s="30">
        <f>IF(F62="A",4,IF(F62="A-",3.7,IF(F62="B+",3.3,IF(F62="B",3,IF(F62="B-",2.7,IF(F62="C+",2.3,IF(F62="C",2,IF(F62="D",1))))))))</f>
        <v>3.7</v>
      </c>
    </row>
    <row r="63" spans="1:14" customHeight="1" ht="17.15">
      <c r="A63" s="280"/>
      <c r="B63" s="58">
        <v>205221</v>
      </c>
      <c r="C63" s="32" t="s">
        <v>86</v>
      </c>
      <c r="D63" s="59"/>
      <c r="E63" s="60">
        <v>2</v>
      </c>
      <c r="F63" s="35" t="s">
        <v>31</v>
      </c>
      <c r="G63" s="36">
        <f>E63*M63</f>
        <v>7.4</v>
      </c>
      <c r="M63" s="30">
        <f>IF(F63="A",4,IF(F63="A-",3.7,IF(F63="B+",3.3,IF(F63="B",3,IF(F63="B-",2.7,IF(F63="C+",2.3,IF(F63="C",2,IF(F63="D",1))))))))</f>
        <v>3.7</v>
      </c>
    </row>
    <row r="64" spans="1:14" customHeight="1" ht="17.15">
      <c r="A64" s="280"/>
      <c r="B64" s="58">
        <v>205222</v>
      </c>
      <c r="C64" s="32" t="s">
        <v>87</v>
      </c>
      <c r="D64" s="59"/>
      <c r="E64" s="60">
        <v>2</v>
      </c>
      <c r="F64" s="44" t="s">
        <v>39</v>
      </c>
      <c r="G64" s="36">
        <f>E64*M64</f>
        <v>5.4</v>
      </c>
      <c r="M64" s="30">
        <f>IF(F64="A",4,IF(F64="A-",3.7,IF(F64="B+",3.3,IF(F64="B",3,IF(F64="B-",2.7,IF(F64="C+",2.3,IF(F64="C",2,IF(F64="D",1))))))))</f>
        <v>2.7</v>
      </c>
    </row>
    <row r="65" spans="1:14" customHeight="1" ht="17.15">
      <c r="A65" s="280"/>
      <c r="B65" s="58">
        <v>205223</v>
      </c>
      <c r="C65" s="32" t="s">
        <v>88</v>
      </c>
      <c r="D65" s="59"/>
      <c r="E65" s="60">
        <v>1</v>
      </c>
      <c r="F65" s="35" t="s">
        <v>71</v>
      </c>
      <c r="G65" s="36">
        <f>E65*M65</f>
        <v>4</v>
      </c>
      <c r="L65" s="61"/>
      <c r="M65" s="30">
        <f>IF(F65="A",4,IF(F65="A-",3.7,IF(F65="B+",3.3,IF(F65="B",3,IF(F65="B-",2.7,IF(F65="C+",2.3,IF(F65="C",2,IF(F65="D",1))))))))</f>
        <v>4</v>
      </c>
    </row>
    <row r="66" spans="1:14" customHeight="1" ht="17.15">
      <c r="A66" s="280"/>
      <c r="B66" s="58">
        <v>235110</v>
      </c>
      <c r="C66" s="37" t="s">
        <v>89</v>
      </c>
      <c r="D66" s="59"/>
      <c r="E66" s="60">
        <v>2</v>
      </c>
      <c r="F66" s="35" t="s">
        <v>90</v>
      </c>
      <c r="G66" s="36">
        <f>E66*M66</f>
        <v>4</v>
      </c>
      <c r="L66" s="61"/>
      <c r="M66" s="30">
        <f>IF(F66="A",4,IF(F66="A-",3.7,IF(F66="B+",3.3,IF(F66="B",3,IF(F66="B-",2.7,IF(F66="C+",2.3,IF(F66="C",2,IF(F66="D",1))))))))</f>
        <v>2</v>
      </c>
    </row>
    <row r="67" spans="1:14" customHeight="1" ht="17.15">
      <c r="A67" s="280"/>
      <c r="B67" s="58">
        <v>235226</v>
      </c>
      <c r="C67" s="32" t="s">
        <v>91</v>
      </c>
      <c r="D67" s="59"/>
      <c r="E67" s="60">
        <v>2</v>
      </c>
      <c r="F67" s="35" t="s">
        <v>39</v>
      </c>
      <c r="G67" s="36">
        <f>E67*M67</f>
        <v>5.4</v>
      </c>
      <c r="L67" s="61"/>
      <c r="M67" s="30">
        <f>IF(F67="A",4,IF(F67="A-",3.7,IF(F67="B+",3.3,IF(F67="B",3,IF(F67="B-",2.7,IF(F67="C+",2.3,IF(F67="C",2,IF(F67="D",1))))))))</f>
        <v>2.7</v>
      </c>
    </row>
    <row r="68" spans="1:14" customHeight="1" ht="17.15">
      <c r="A68" s="280"/>
      <c r="B68" s="58">
        <v>236271</v>
      </c>
      <c r="C68" s="32" t="s">
        <v>92</v>
      </c>
      <c r="D68" s="59"/>
      <c r="E68" s="60">
        <v>2</v>
      </c>
      <c r="F68" s="35" t="s">
        <v>33</v>
      </c>
      <c r="G68" s="36">
        <f>E68*M68</f>
        <v>6</v>
      </c>
      <c r="L68" s="61"/>
      <c r="M68" s="30">
        <f>IF(F68="A",4,IF(F68="A-",3.7,IF(F68="B+",3.3,IF(F68="B",3,IF(F68="B-",2.7,IF(F68="C+",2.3,IF(F68="C",2,IF(F68="D",1))))))))</f>
        <v>3</v>
      </c>
    </row>
    <row r="69" spans="1:14" customHeight="1" ht="17.15">
      <c r="A69" s="280"/>
      <c r="B69" s="58">
        <v>235250</v>
      </c>
      <c r="C69" s="32" t="s">
        <v>93</v>
      </c>
      <c r="D69" s="59"/>
      <c r="E69" s="62">
        <v>2</v>
      </c>
      <c r="F69" s="35" t="s">
        <v>71</v>
      </c>
      <c r="G69" s="36">
        <f>E69*M69</f>
        <v>8</v>
      </c>
      <c r="L69" s="61"/>
      <c r="M69" s="30">
        <f>IF(F69="A",4,IF(F69="A-",3.7,IF(F69="B+",3.3,IF(F69="B",3,IF(F69="B-",2.7,IF(F69="C+",2.3,IF(F69="C",2,IF(F69="D",1))))))))</f>
        <v>4</v>
      </c>
    </row>
    <row r="70" spans="1:14" customHeight="1" ht="17.15">
      <c r="A70" s="280"/>
      <c r="B70" s="58">
        <v>235231</v>
      </c>
      <c r="C70" s="32" t="s">
        <v>94</v>
      </c>
      <c r="D70" s="59"/>
      <c r="E70" s="62">
        <v>2</v>
      </c>
      <c r="F70" s="35" t="s">
        <v>44</v>
      </c>
      <c r="G70" s="36">
        <f>E70*M70</f>
        <v>6.6</v>
      </c>
      <c r="L70" s="61"/>
      <c r="M70" s="30">
        <f>IF(F70="A",4,IF(F70="A-",3.7,IF(F70="B+",3.3,IF(F70="B",3,IF(F70="B-",2.7,IF(F70="C+",2.3,IF(F70="C",2,IF(F70="D",1))))))))</f>
        <v>3.3</v>
      </c>
    </row>
    <row r="71" spans="1:14" customHeight="1" ht="17.15">
      <c r="A71" s="280"/>
      <c r="B71" s="58">
        <v>235251</v>
      </c>
      <c r="C71" s="32" t="s">
        <v>95</v>
      </c>
      <c r="D71" s="59"/>
      <c r="E71" s="62">
        <v>2</v>
      </c>
      <c r="F71" s="35" t="s">
        <v>71</v>
      </c>
      <c r="G71" s="36">
        <f>E71*M71</f>
        <v>8</v>
      </c>
      <c r="L71" s="61"/>
      <c r="M71" s="30">
        <f>IF(F71="A",4,IF(F71="A-",3.7,IF(F71="B+",3.3,IF(F71="B",3,IF(F71="B-",2.7,IF(F71="C+",2.3,IF(F71="C",2,IF(F71="D",1))))))))</f>
        <v>4</v>
      </c>
    </row>
    <row r="72" spans="1:14" customHeight="1" ht="17.15">
      <c r="A72" s="280"/>
      <c r="B72" s="58">
        <v>235150</v>
      </c>
      <c r="C72" s="37" t="s">
        <v>96</v>
      </c>
      <c r="D72" s="63"/>
      <c r="E72" s="64">
        <v>2</v>
      </c>
      <c r="F72" s="54" t="s">
        <v>31</v>
      </c>
      <c r="G72" s="36">
        <f>E72*M72</f>
        <v>7.4</v>
      </c>
      <c r="L72" s="61"/>
      <c r="M72" s="30">
        <f>IF(F72="A",4,IF(F72="A-",3.7,IF(F72="B+",3.3,IF(F72="B",3,IF(F72="B-",2.7,IF(F72="C+",2.3,IF(F72="C",2,IF(F72="D",1))))))))</f>
        <v>3.7</v>
      </c>
    </row>
    <row r="73" spans="1:14" customHeight="1" ht="17.15">
      <c r="A73" s="281"/>
      <c r="B73" s="65">
        <v>235338</v>
      </c>
      <c r="C73" s="66" t="s">
        <v>97</v>
      </c>
      <c r="D73" s="67"/>
      <c r="E73" s="68">
        <v>2</v>
      </c>
      <c r="F73" s="42" t="s">
        <v>44</v>
      </c>
      <c r="G73" s="43">
        <f>E73*M73</f>
        <v>6.6</v>
      </c>
      <c r="L73" s="61"/>
      <c r="M73" s="30">
        <f>IF(F73="A",4,IF(F73="A-",3.7,IF(F73="B+",3.3,IF(F73="B",3,IF(F73="B-",2.7,IF(F73="C+",2.3,IF(F73="C",2,IF(F73="D",1))))))))</f>
        <v>3.3</v>
      </c>
    </row>
    <row r="74" spans="1:14" customHeight="1" ht="17.15">
      <c r="A74" s="279" t="s">
        <v>98</v>
      </c>
      <c r="B74" s="55">
        <v>236106</v>
      </c>
      <c r="C74" s="24" t="s">
        <v>99</v>
      </c>
      <c r="D74" s="56"/>
      <c r="E74" s="57">
        <v>1</v>
      </c>
      <c r="F74" s="44" t="s">
        <v>71</v>
      </c>
      <c r="G74" s="45">
        <f>E74*M74</f>
        <v>4</v>
      </c>
      <c r="L74" s="61"/>
      <c r="M74" s="30">
        <f>IF(F74="A",4,IF(F74="A-",3.7,IF(F74="B+",3.3,IF(F74="B",3,IF(F74="B-",2.7,IF(F74="C+",2.3,IF(F74="C",2,IF(F74="D",1))))))))</f>
        <v>4</v>
      </c>
    </row>
    <row r="75" spans="1:14" customHeight="1" ht="17.15">
      <c r="A75" s="280"/>
      <c r="B75" s="58">
        <v>236213</v>
      </c>
      <c r="C75" s="37" t="s">
        <v>100</v>
      </c>
      <c r="D75" s="59"/>
      <c r="E75" s="60">
        <v>2</v>
      </c>
      <c r="F75" s="35" t="s">
        <v>33</v>
      </c>
      <c r="G75" s="36">
        <f>E75*M75</f>
        <v>6</v>
      </c>
      <c r="L75" s="61"/>
      <c r="M75" s="30">
        <f>IF(F75="A",4,IF(F75="A-",3.7,IF(F75="B+",3.3,IF(F75="B",3,IF(F75="B-",2.7,IF(F75="C+",2.3,IF(F75="C",2,IF(F75="D",1))))))))</f>
        <v>3</v>
      </c>
    </row>
    <row r="76" spans="1:14" customHeight="1" ht="17.15">
      <c r="A76" s="280"/>
      <c r="B76" s="58">
        <v>236224</v>
      </c>
      <c r="C76" s="69" t="s">
        <v>101</v>
      </c>
      <c r="D76" s="59"/>
      <c r="E76" s="60">
        <v>2</v>
      </c>
      <c r="F76" s="35" t="s">
        <v>37</v>
      </c>
      <c r="G76" s="36">
        <f>E76*M76</f>
        <v>4.6</v>
      </c>
      <c r="I76" s="70"/>
      <c r="L76" s="61"/>
      <c r="M76" s="30">
        <f>IF(F76="A",4,IF(F76="A-",3.7,IF(F76="B+",3.3,IF(F76="B",3,IF(F76="B-",2.7,IF(F76="C+",2.3,IF(F76="C",2,IF(F76="D",1))))))))</f>
        <v>2.3</v>
      </c>
    </row>
    <row r="77" spans="1:14" customHeight="1" ht="17.15">
      <c r="A77" s="280"/>
      <c r="B77" s="58">
        <v>236111</v>
      </c>
      <c r="C77" s="69" t="s">
        <v>102</v>
      </c>
      <c r="D77" s="59"/>
      <c r="E77" s="60">
        <v>2</v>
      </c>
      <c r="F77" s="35" t="s">
        <v>39</v>
      </c>
      <c r="G77" s="36">
        <f>E77*M77</f>
        <v>5.4</v>
      </c>
      <c r="L77" s="71"/>
      <c r="M77" s="30">
        <f>IF(F77="A",4,IF(F77="A-",3.7,IF(F77="B+",3.3,IF(F77="B",3,IF(F77="B-",2.7,IF(F77="C+",2.3,IF(F77="C",2,IF(F77="D",1))))))))</f>
        <v>2.7</v>
      </c>
    </row>
    <row r="78" spans="1:14" customHeight="1" ht="17.15">
      <c r="A78" s="280"/>
      <c r="B78" s="58">
        <v>236224</v>
      </c>
      <c r="C78" s="69" t="s">
        <v>103</v>
      </c>
      <c r="D78" s="59"/>
      <c r="E78" s="60">
        <v>1</v>
      </c>
      <c r="F78" s="35" t="s">
        <v>44</v>
      </c>
      <c r="G78" s="36">
        <f>E78*M78</f>
        <v>3.3</v>
      </c>
      <c r="L78" s="71"/>
      <c r="M78" s="30">
        <f>IF(F78="A",4,IF(F78="A-",3.7,IF(F78="B+",3.3,IF(F78="B",3,IF(F78="B-",2.7,IF(F78="C+",2.3,IF(F78="C",2,IF(F78="D",1))))))))</f>
        <v>3.3</v>
      </c>
    </row>
    <row r="79" spans="1:14" customHeight="1" ht="17.15">
      <c r="A79" s="280"/>
      <c r="B79" s="58">
        <v>236225</v>
      </c>
      <c r="C79" s="69" t="s">
        <v>104</v>
      </c>
      <c r="D79" s="59"/>
      <c r="E79" s="31">
        <v>2</v>
      </c>
      <c r="F79" s="35" t="s">
        <v>33</v>
      </c>
      <c r="G79" s="36">
        <f>E79*M79</f>
        <v>6</v>
      </c>
      <c r="L79" s="71"/>
      <c r="M79" s="30">
        <f>IF(F79="A",4,IF(F79="A-",3.7,IF(F79="B+",3.3,IF(F79="B",3,IF(F79="B-",2.7,IF(F79="C+",2.3,IF(F79="C",2,IF(F79="D",1))))))))</f>
        <v>3</v>
      </c>
    </row>
    <row r="80" spans="1:14" customHeight="1" ht="17.15">
      <c r="A80" s="280"/>
      <c r="B80" s="72">
        <v>236229</v>
      </c>
      <c r="C80" s="73" t="s">
        <v>105</v>
      </c>
      <c r="D80" s="59"/>
      <c r="E80" s="60">
        <v>2</v>
      </c>
      <c r="F80" s="35" t="s">
        <v>71</v>
      </c>
      <c r="G80" s="36">
        <f>E80*M80</f>
        <v>8</v>
      </c>
      <c r="L80" s="71"/>
      <c r="M80" s="30">
        <f>IF(F80="A",4,IF(F80="A-",3.7,IF(F80="B+",3.3,IF(F80="B",3,IF(F80="B-",2.7,IF(F80="C+",2.3,IF(F80="C",2,IF(F80="D",1))))))))</f>
        <v>4</v>
      </c>
    </row>
    <row r="81" spans="1:14" customHeight="1" ht="17.15">
      <c r="A81" s="280"/>
      <c r="B81" s="58">
        <v>236268</v>
      </c>
      <c r="C81" s="32" t="s">
        <v>106</v>
      </c>
      <c r="D81" s="59"/>
      <c r="E81" s="60">
        <v>2</v>
      </c>
      <c r="F81" s="35" t="s">
        <v>39</v>
      </c>
      <c r="G81" s="36">
        <f>E81*M81</f>
        <v>5.4</v>
      </c>
      <c r="L81" s="71"/>
      <c r="M81" s="30">
        <f>IF(F81="A",4,IF(F81="A-",3.7,IF(F81="B+",3.3,IF(F81="B",3,IF(F81="B-",2.7,IF(F81="C+",2.3,IF(F81="C",2,IF(F81="D",1))))))))</f>
        <v>2.7</v>
      </c>
    </row>
    <row r="82" spans="1:14" customHeight="1" ht="17.15">
      <c r="A82" s="301"/>
      <c r="B82" s="58">
        <v>236234</v>
      </c>
      <c r="C82" s="32" t="s">
        <v>107</v>
      </c>
      <c r="D82" s="59"/>
      <c r="E82" s="31">
        <v>2</v>
      </c>
      <c r="F82" s="35" t="s">
        <v>39</v>
      </c>
      <c r="G82" s="36">
        <f>E82*M82</f>
        <v>5.4</v>
      </c>
      <c r="L82" s="71"/>
      <c r="M82" s="30">
        <f>IF(F82="A",4,IF(F82="A-",3.7,IF(F82="B+",3.3,IF(F82="B",3,IF(F82="B-",2.7,IF(F82="C+",2.3,IF(F82="C",2,IF(F82="D",1))))))))</f>
        <v>2.7</v>
      </c>
    </row>
    <row r="83" spans="1:14" customHeight="1" ht="17.15">
      <c r="A83" s="301"/>
      <c r="B83" s="74">
        <v>236252</v>
      </c>
      <c r="C83" s="66" t="s">
        <v>108</v>
      </c>
      <c r="D83" s="63"/>
      <c r="E83" s="31">
        <v>2</v>
      </c>
      <c r="F83" s="42" t="s">
        <v>31</v>
      </c>
      <c r="G83" s="43">
        <f>E83*M83</f>
        <v>7.4</v>
      </c>
      <c r="L83" s="71"/>
      <c r="M83" s="30">
        <f>IF(F83="A",4,IF(F83="A-",3.7,IF(F83="B+",3.3,IF(F83="B",3,IF(F83="B-",2.7,IF(F83="C+",2.3,IF(F83="C",2,IF(F83="D",1))))))))</f>
        <v>3.7</v>
      </c>
    </row>
    <row r="84" spans="1:14" customHeight="1" ht="17.15">
      <c r="A84" s="279" t="s">
        <v>109</v>
      </c>
      <c r="B84" s="23">
        <v>237107</v>
      </c>
      <c r="C84" s="24" t="s">
        <v>110</v>
      </c>
      <c r="D84" s="56"/>
      <c r="E84" s="57">
        <v>1</v>
      </c>
      <c r="F84" s="44" t="s">
        <v>44</v>
      </c>
      <c r="G84" s="45">
        <f>E84*M84</f>
        <v>3.3</v>
      </c>
      <c r="L84" s="71"/>
      <c r="M84" s="30">
        <f>IF(F84="A",4,IF(F84="A-",3.7,IF(F84="B+",3.3,IF(F84="B",3,IF(F84="B-",2.7,IF(F84="C+",2.3,IF(F84="C",2,IF(F84="D",1))))))))</f>
        <v>3.3</v>
      </c>
    </row>
    <row r="85" spans="1:14" customHeight="1" ht="17.15">
      <c r="A85" s="280"/>
      <c r="B85" s="31">
        <v>237312</v>
      </c>
      <c r="C85" s="32" t="s">
        <v>111</v>
      </c>
      <c r="D85" s="59"/>
      <c r="E85" s="60">
        <v>3</v>
      </c>
      <c r="F85" s="35" t="s">
        <v>31</v>
      </c>
      <c r="G85" s="36">
        <f>E85*M85</f>
        <v>11.1</v>
      </c>
      <c r="L85" s="71"/>
      <c r="M85" s="30">
        <f>IF(F85="A",4,IF(F85="A-",3.7,IF(F85="B+",3.3,IF(F85="B",3,IF(F85="B-",2.7,IF(F85="C+",2.3,IF(F85="C",2,IF(F85="D",1))))))))</f>
        <v>3.7</v>
      </c>
    </row>
    <row r="86" spans="1:14" customHeight="1" ht="17.15">
      <c r="A86" s="280"/>
      <c r="B86" s="31">
        <v>237227</v>
      </c>
      <c r="C86" s="32" t="s">
        <v>112</v>
      </c>
      <c r="D86" s="59"/>
      <c r="E86" s="60">
        <v>2</v>
      </c>
      <c r="F86" s="35" t="s">
        <v>31</v>
      </c>
      <c r="G86" s="36">
        <f>E86*M86</f>
        <v>7.4</v>
      </c>
      <c r="L86" s="71"/>
      <c r="M86" s="30">
        <f>IF(F86="A",4,IF(F86="A-",3.7,IF(F86="B+",3.3,IF(F86="B",3,IF(F86="B-",2.7,IF(F86="C+",2.3,IF(F86="C",2,IF(F86="D",1))))))))</f>
        <v>3.7</v>
      </c>
    </row>
    <row r="87" spans="1:14" customHeight="1" ht="17.15">
      <c r="A87" s="280"/>
      <c r="B87" s="31">
        <v>237228</v>
      </c>
      <c r="C87" s="32" t="s">
        <v>113</v>
      </c>
      <c r="D87" s="59"/>
      <c r="E87" s="60">
        <v>2</v>
      </c>
      <c r="F87" s="35" t="s">
        <v>71</v>
      </c>
      <c r="G87" s="36">
        <f>E87*M87</f>
        <v>8</v>
      </c>
      <c r="L87" s="71"/>
      <c r="M87" s="30">
        <f>IF(F87="A",4,IF(F87="A-",3.7,IF(F87="B+",3.3,IF(F87="B",3,IF(F87="B-",2.7,IF(F87="C+",2.3,IF(F87="C",2,IF(F87="D",1))))))))</f>
        <v>4</v>
      </c>
    </row>
    <row r="88" spans="1:14" customHeight="1" ht="17.15">
      <c r="A88" s="280"/>
      <c r="B88" s="75">
        <v>237232</v>
      </c>
      <c r="C88" s="73" t="s">
        <v>114</v>
      </c>
      <c r="D88" s="59"/>
      <c r="E88" s="62">
        <v>2</v>
      </c>
      <c r="F88" s="35" t="s">
        <v>37</v>
      </c>
      <c r="G88" s="36">
        <f>E88*M88</f>
        <v>4.6</v>
      </c>
      <c r="L88" s="76"/>
      <c r="M88" s="30">
        <f>IF(F88="A",4,IF(F88="A-",3.7,IF(F88="B+",3.3,IF(F88="B",3,IF(F88="B-",2.7,IF(F88="C+",2.3,IF(F88="C",2,IF(F88="D",1))))))))</f>
        <v>2.3</v>
      </c>
    </row>
    <row r="89" spans="1:14" customHeight="1" ht="17.15">
      <c r="A89" s="281"/>
      <c r="B89" s="77">
        <v>237240</v>
      </c>
      <c r="C89" s="78" t="s">
        <v>115</v>
      </c>
      <c r="D89" s="79"/>
      <c r="E89" s="80">
        <v>4</v>
      </c>
      <c r="F89" s="42" t="s">
        <v>71</v>
      </c>
      <c r="G89" s="43">
        <f>E89*M89</f>
        <v>16</v>
      </c>
      <c r="L89" s="76"/>
      <c r="M89" s="30">
        <f>IF(F89="A",4,IF(F89="A-",3.7,IF(F89="B+",3.3,IF(F89="B",3,IF(F89="B-",2.7,IF(F89="C+",2.3,IF(F89="C",2,IF(F89="D",1))))))))</f>
        <v>4</v>
      </c>
    </row>
    <row r="90" spans="1:14" customHeight="1" ht="17.15">
      <c r="A90" s="81" t="s">
        <v>116</v>
      </c>
      <c r="B90" s="23">
        <v>238108</v>
      </c>
      <c r="C90" s="24" t="s">
        <v>117</v>
      </c>
      <c r="D90" s="56"/>
      <c r="E90" s="57">
        <v>1</v>
      </c>
      <c r="F90" s="44" t="s">
        <v>31</v>
      </c>
      <c r="G90" s="36">
        <f>E90*M90</f>
        <v>3.7</v>
      </c>
      <c r="L90" s="76"/>
      <c r="M90" s="30">
        <f>IF(F90="A",4,IF(F90="A-",3.7,IF(F90="B+",3.3,IF(F90="B",3,IF(F90="B-",2.7,IF(F90="C+",2.3,IF(F90="C",2,IF(F90="D",1))))))))</f>
        <v>3.7</v>
      </c>
    </row>
    <row r="91" spans="1:14" customHeight="1" ht="17.15">
      <c r="A91" s="82"/>
      <c r="B91" s="31">
        <v>238314</v>
      </c>
      <c r="C91" s="32" t="s">
        <v>118</v>
      </c>
      <c r="D91" s="59"/>
      <c r="E91" s="60">
        <v>3</v>
      </c>
      <c r="F91" s="35" t="s">
        <v>71</v>
      </c>
      <c r="G91" s="36">
        <f>E91*M91</f>
        <v>12</v>
      </c>
      <c r="L91" s="76"/>
      <c r="M91" s="30">
        <f>IF(F91="A",4,IF(F91="A-",3.7,IF(F91="B+",3.3,IF(F91="B",3,IF(F91="B-",2.7,IF(F91="C+",2.3,IF(F91="C",2,IF(F91="D",1))))))))</f>
        <v>4</v>
      </c>
    </row>
    <row r="92" spans="1:14" customHeight="1" ht="17.15">
      <c r="A92" s="82"/>
      <c r="B92" s="83">
        <v>238615</v>
      </c>
      <c r="C92" s="84" t="s">
        <v>119</v>
      </c>
      <c r="D92" s="85"/>
      <c r="E92" s="86">
        <v>6</v>
      </c>
      <c r="F92" s="35" t="s">
        <v>71</v>
      </c>
      <c r="G92" s="36">
        <f>E92*M92</f>
        <v>24</v>
      </c>
      <c r="L92" s="76"/>
      <c r="M92" s="30">
        <f>IF(F92="A",4,IF(F92="A-",3.7,IF(F92="B+",3.3,IF(F92="B",3,IF(F92="B-",2.7,IF(F92="C+",2.3,IF(F92="C",2,IF(F92="D",1))))))))</f>
        <v>4</v>
      </c>
    </row>
    <row r="93" spans="1:14" customHeight="1" ht="17.15">
      <c r="A93" s="290" t="s">
        <v>120</v>
      </c>
      <c r="B93" s="291"/>
      <c r="C93" s="291"/>
      <c r="D93" s="87"/>
      <c r="E93" s="87">
        <f>SUM(E18:E57)+SUM(E58:E92)</f>
        <v>148</v>
      </c>
      <c r="F93" s="87"/>
      <c r="G93" s="87">
        <f>SUM(G18:G57)+SUM(G58:G92)</f>
        <v>478.9</v>
      </c>
      <c r="L93" s="76"/>
      <c r="M93" s="30"/>
    </row>
    <row r="94" spans="1:14" customHeight="1" ht="17.15">
      <c r="A94" s="88"/>
      <c r="B94" s="88"/>
      <c r="E94" s="88"/>
      <c r="F94" s="88"/>
      <c r="G94" s="89"/>
      <c r="H94" s="88"/>
      <c r="L94" s="76"/>
    </row>
    <row r="95" spans="1:14" customHeight="1" ht="17.15">
      <c r="A95" s="90" t="s">
        <v>121</v>
      </c>
      <c r="B95" s="90"/>
      <c r="C95" s="292" t="s">
        <v>122</v>
      </c>
      <c r="D95" s="293"/>
      <c r="E95" s="293"/>
      <c r="F95" s="293"/>
      <c r="G95" s="294"/>
      <c r="H95" s="91"/>
      <c r="L95" s="92"/>
    </row>
    <row r="96" spans="1:14" customHeight="1" ht="17.15">
      <c r="A96" s="10" t="s">
        <v>123</v>
      </c>
      <c r="B96" s="7"/>
      <c r="C96" s="295"/>
      <c r="D96" s="296"/>
      <c r="E96" s="296"/>
      <c r="F96" s="296"/>
      <c r="G96" s="297"/>
      <c r="H96" s="91"/>
      <c r="L96" s="92"/>
    </row>
    <row r="97" spans="1:14" customHeight="1" ht="16">
      <c r="A97" s="93"/>
      <c r="B97" s="90"/>
      <c r="C97" s="295"/>
      <c r="D97" s="296"/>
      <c r="E97" s="296"/>
      <c r="F97" s="296"/>
      <c r="G97" s="297"/>
      <c r="H97" s="91"/>
    </row>
    <row r="98" spans="1:14" customHeight="1" ht="16">
      <c r="A98" s="93"/>
      <c r="B98" s="90"/>
      <c r="C98" s="298"/>
      <c r="D98" s="299"/>
      <c r="E98" s="299"/>
      <c r="F98" s="299"/>
      <c r="G98" s="300"/>
      <c r="H98" s="91"/>
      <c r="L98" s="94"/>
      <c r="M98" s="95"/>
    </row>
    <row r="99" spans="1:14" customHeight="1" ht="16">
      <c r="C99" s="96"/>
      <c r="D99" s="96"/>
      <c r="E99" s="97"/>
      <c r="F99" s="97"/>
      <c r="G99" s="98"/>
      <c r="H99" s="93"/>
      <c r="L99" s="94"/>
      <c r="M99" s="95"/>
    </row>
    <row r="100" spans="1:14" customHeight="1" ht="16">
      <c r="C100" s="99" t="s">
        <v>124</v>
      </c>
      <c r="D100" s="99"/>
      <c r="E100" s="100" t="s">
        <v>125</v>
      </c>
      <c r="F100" s="101">
        <f>G93/E93</f>
        <v>3.2358108108108</v>
      </c>
      <c r="G100" s="101"/>
      <c r="L100" s="94"/>
      <c r="M100" s="95"/>
    </row>
    <row r="101" spans="1:14" customHeight="1" ht="16">
      <c r="C101" s="102" t="s">
        <v>126</v>
      </c>
      <c r="D101" s="102"/>
      <c r="E101" s="100"/>
      <c r="F101" s="100"/>
      <c r="G101" s="101"/>
      <c r="L101" s="94"/>
      <c r="M101" s="95"/>
    </row>
    <row r="102" spans="1:14" customHeight="1" ht="16">
      <c r="C102" s="99" t="s">
        <v>127</v>
      </c>
      <c r="D102" s="99"/>
      <c r="E102" s="103" t="s">
        <v>125</v>
      </c>
      <c r="F102" s="99" t="str">
        <f>IF(F100&gt;=3.51,"DENGAN PUJIAN",IF(F100&gt;=3.01,"SANGAT MEMUASKAN",IF(F100&gt;=2.76,"MEMUASKAN","Cukup")))</f>
        <v>SANGAT MEMUASKAN</v>
      </c>
      <c r="G102" s="93"/>
      <c r="L102" s="104"/>
      <c r="M102" s="105"/>
    </row>
    <row r="103" spans="1:14" customHeight="1" ht="16">
      <c r="C103" s="102" t="s">
        <v>128</v>
      </c>
      <c r="D103" s="102"/>
      <c r="E103" s="106"/>
      <c r="F103" s="102" t="str">
        <f>IF(F100&gt;=3.51,"(Cumlaude)",IF(F100&gt;=3.01,"(Very Satisfactory)",IF(F100&gt;=2.76,"(Satisfactory)","(Adequate)")))</f>
        <v>(Very Satisfactory)</v>
      </c>
      <c r="G103" s="93"/>
    </row>
    <row r="104" spans="1:14" customHeight="1" ht="16">
      <c r="B104" s="107"/>
    </row>
    <row r="105" spans="1:14" customHeight="1" ht="16">
      <c r="B105" s="108"/>
    </row>
    <row r="106" spans="1:14" customHeight="1" ht="16">
      <c r="C106" s="2" t="s">
        <v>45</v>
      </c>
      <c r="E106" s="109" t="s">
        <v>129</v>
      </c>
      <c r="H106" s="3"/>
    </row>
    <row r="107" spans="1:14" customHeight="1" ht="16">
      <c r="E107" s="110"/>
      <c r="F107" s="10"/>
      <c r="G107" s="10"/>
      <c r="H107" s="3"/>
    </row>
    <row r="108" spans="1:14" customHeight="1" ht="16">
      <c r="C108" s="3"/>
      <c r="E108" s="3" t="s">
        <v>130</v>
      </c>
      <c r="H108" s="11"/>
    </row>
    <row r="109" spans="1:14" customHeight="1" ht="16">
      <c r="E109" s="11"/>
      <c r="H109" s="11"/>
      <c r="I109" s="3"/>
    </row>
    <row r="110" spans="1:14" customHeight="1" ht="16">
      <c r="E110" s="11"/>
      <c r="H110" s="11"/>
      <c r="I110" s="3"/>
    </row>
    <row r="111" spans="1:14" customHeight="1" ht="19.5">
      <c r="E111" s="11"/>
      <c r="H111" s="11"/>
      <c r="I111" s="11"/>
    </row>
    <row r="112" spans="1:14" customHeight="1" ht="16">
      <c r="E112" s="11"/>
      <c r="H112" s="11"/>
      <c r="I112" s="11"/>
    </row>
    <row r="113" spans="1:14" customHeight="1" ht="16">
      <c r="C113" s="12"/>
      <c r="E113" s="111" t="s">
        <v>131</v>
      </c>
      <c r="H113" s="11"/>
      <c r="I113" s="11"/>
    </row>
    <row r="114" spans="1:14" customHeight="1" ht="16">
      <c r="B114" s="3"/>
      <c r="C114" s="3"/>
      <c r="E114" s="112" t="s">
        <v>132</v>
      </c>
      <c r="I114" s="11"/>
    </row>
    <row r="115" spans="1:14" customHeight="1" ht="16">
      <c r="I115" s="11"/>
    </row>
    <row r="116" spans="1:14" customHeight="1" ht="16">
      <c r="I116" s="11"/>
    </row>
    <row r="117" spans="1:14" customHeight="1" ht="16"/>
    <row r="118" spans="1:14" customHeight="1" ht="16">
      <c r="G118" s="113"/>
    </row>
    <row r="119" spans="1:14" customHeight="1" ht="16"/>
    <row r="120" spans="1:14" customHeight="1" ht="16"/>
    <row r="121" spans="1:14" customHeight="1" ht="16"/>
    <row r="122" spans="1:14" customHeight="1" ht="16"/>
    <row r="123" spans="1:14" customHeight="1" ht="16"/>
    <row r="124" spans="1:14" customHeight="1" ht="16"/>
    <row r="125" spans="1:14" customHeight="1" ht="16"/>
    <row r="126" spans="1:14" customHeight="1" ht="16"/>
    <row r="127" spans="1:14" customHeight="1" ht="16"/>
    <row r="129" spans="1:14" customHeight="1" ht="15.5">
      <c r="H129" s="113"/>
    </row>
    <row r="150" spans="1:14" customHeight="1" ht="15.5">
      <c r="H150" s="113"/>
    </row>
  </sheetData>
  <sheetProtection password="8C81" sheet="tru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93:C93"/>
    <mergeCell ref="C95:G98"/>
    <mergeCell ref="A29:A39"/>
    <mergeCell ref="A40:A50"/>
    <mergeCell ref="A51:A61"/>
    <mergeCell ref="A62:A73"/>
    <mergeCell ref="A74:A83"/>
    <mergeCell ref="A84:A89"/>
    <mergeCell ref="A18:A28"/>
    <mergeCell ref="A3:G3"/>
    <mergeCell ref="A4:G4"/>
    <mergeCell ref="A16:A17"/>
    <mergeCell ref="C16:D16"/>
    <mergeCell ref="C17:D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47"/>
  <sheetViews>
    <sheetView tabSelected="0" workbookViewId="0" zoomScale="80" zoomScaleNormal="80" showGridLines="true" showRowColHeaders="1">
      <selection activeCell="E103" sqref="E103"/>
    </sheetView>
  </sheetViews>
  <sheetFormatPr customHeight="true" defaultRowHeight="14.5" defaultColWidth="9.1796875" outlineLevelRow="0" outlineLevelCol="0"/>
  <cols>
    <col min="1" max="1" width="7.26953125" customWidth="true" style="115"/>
    <col min="2" max="2" width="13.81640625" customWidth="true" style="115"/>
    <col min="3" max="3" width="55.81640625" customWidth="true" style="115"/>
    <col min="4" max="4" width="23.54296875" customWidth="true" style="115"/>
    <col min="5" max="5" width="13.26953125" customWidth="true" style="115"/>
    <col min="6" max="6" width="13.26953125" customWidth="true" style="115"/>
    <col min="7" max="7" width="13.26953125" customWidth="true" style="115"/>
    <col min="8" max="8" width="9.54296875" customWidth="true" style="115"/>
    <col min="9" max="9" width="11" customWidth="true" style="115"/>
    <col min="10" max="10" width="3.81640625" customWidth="true" style="115"/>
    <col min="11" max="11" width="3.81640625" customWidth="true" style="115"/>
    <col min="12" max="12" width="4.26953125" customWidth="true" style="115"/>
    <col min="13" max="13" width="4.7265625" hidden="true" customWidth="true" style="115"/>
    <col min="14" max="14" width="4.7265625" customWidth="true" style="115"/>
  </cols>
  <sheetData>
    <row r="1" spans="1:14" customHeight="1" ht="20.15">
      <c r="A1" s="114"/>
      <c r="B1" s="114"/>
      <c r="C1" s="114"/>
      <c r="D1" s="114"/>
      <c r="E1" s="114"/>
      <c r="F1" s="114"/>
      <c r="G1" s="114"/>
      <c r="H1" s="114"/>
      <c r="I1" s="114"/>
    </row>
    <row r="2" spans="1:14" customHeight="1" ht="14.25">
      <c r="F2" s="116"/>
      <c r="G2" s="116"/>
      <c r="H2" s="116"/>
      <c r="I2" s="117"/>
      <c r="J2" s="116"/>
      <c r="K2" s="116"/>
    </row>
    <row r="3" spans="1:14" customHeight="1" ht="17.25">
      <c r="A3" s="308" t="s">
        <v>0</v>
      </c>
      <c r="B3" s="308"/>
      <c r="C3" s="308"/>
      <c r="D3" s="308"/>
      <c r="E3" s="308"/>
      <c r="F3" s="308"/>
      <c r="G3" s="308"/>
      <c r="H3" s="118"/>
      <c r="I3" s="118"/>
    </row>
    <row r="4" spans="1:14" customHeight="1" ht="15">
      <c r="A4" s="309"/>
      <c r="B4" s="309"/>
      <c r="C4" s="309"/>
      <c r="D4" s="309"/>
      <c r="E4" s="309"/>
      <c r="F4" s="309"/>
      <c r="G4" s="309"/>
      <c r="H4" s="119"/>
      <c r="I4" s="118"/>
    </row>
    <row r="5" spans="1:14" customHeight="1" ht="18">
      <c r="A5" s="120" t="s">
        <v>1</v>
      </c>
      <c r="B5" s="120"/>
      <c r="C5" s="120" t="s">
        <v>133</v>
      </c>
      <c r="D5" s="120" t="s">
        <v>3</v>
      </c>
      <c r="E5" s="120" t="s">
        <v>134</v>
      </c>
      <c r="F5" s="121"/>
      <c r="G5" s="121"/>
      <c r="H5" s="121"/>
      <c r="I5" s="121"/>
    </row>
    <row r="6" spans="1:14" customHeight="1" ht="18">
      <c r="A6" s="120" t="s">
        <v>5</v>
      </c>
      <c r="B6" s="120"/>
      <c r="C6" s="122" t="s">
        <v>135</v>
      </c>
      <c r="D6" s="123" t="s">
        <v>7</v>
      </c>
      <c r="E6" s="277"/>
      <c r="H6" s="124"/>
    </row>
    <row r="7" spans="1:14" customHeight="1" ht="18">
      <c r="A7" s="125" t="s">
        <v>9</v>
      </c>
      <c r="B7" s="120"/>
      <c r="C7" s="126" t="s">
        <v>136</v>
      </c>
      <c r="D7" s="126"/>
      <c r="E7" s="120"/>
      <c r="H7" s="124"/>
    </row>
    <row r="8" spans="1:14" customHeight="1" ht="18">
      <c r="A8" s="127" t="s">
        <v>11</v>
      </c>
      <c r="B8" s="120"/>
      <c r="C8" s="120" t="s">
        <v>137</v>
      </c>
      <c r="D8" s="126"/>
      <c r="E8" s="120"/>
      <c r="H8" s="124"/>
    </row>
    <row r="9" spans="1:14" customHeight="1" ht="18">
      <c r="A9" s="123" t="s">
        <v>13</v>
      </c>
      <c r="B9" s="124"/>
      <c r="C9" s="123" t="s">
        <v>138</v>
      </c>
      <c r="D9" s="128"/>
      <c r="E9" s="123"/>
      <c r="H9" s="124"/>
    </row>
    <row r="10" spans="1:14" customHeight="1" ht="18">
      <c r="A10" s="126" t="s">
        <v>15</v>
      </c>
      <c r="B10" s="120"/>
      <c r="C10" s="120" t="s">
        <v>2</v>
      </c>
      <c r="H10" s="124"/>
    </row>
    <row r="11" spans="1:14" customHeight="1" ht="15">
      <c r="A11" s="124"/>
      <c r="D11" s="278" t="s">
        <v>45</v>
      </c>
    </row>
    <row r="12" spans="1:14" customHeight="1" ht="15">
      <c r="A12" s="129"/>
      <c r="B12" s="129"/>
      <c r="C12" s="129"/>
      <c r="D12" s="129"/>
      <c r="E12" s="129"/>
      <c r="F12" s="129"/>
      <c r="G12" s="129"/>
      <c r="H12" s="130"/>
      <c r="I12" s="124"/>
      <c r="J12" s="124"/>
      <c r="K12" s="124"/>
    </row>
    <row r="13" spans="1:14" customHeight="1" ht="16">
      <c r="A13" s="310" t="s">
        <v>16</v>
      </c>
      <c r="B13" s="131" t="s">
        <v>17</v>
      </c>
      <c r="C13" s="312" t="s">
        <v>18</v>
      </c>
      <c r="D13" s="313"/>
      <c r="E13" s="172" t="s">
        <v>19</v>
      </c>
      <c r="F13" s="131" t="s">
        <v>20</v>
      </c>
      <c r="G13" s="172" t="s">
        <v>21</v>
      </c>
      <c r="H13" s="132"/>
      <c r="J13" s="124"/>
      <c r="K13" s="124"/>
      <c r="M13" s="133" t="s">
        <v>22</v>
      </c>
    </row>
    <row r="14" spans="1:14" customHeight="1" ht="16">
      <c r="A14" s="311"/>
      <c r="B14" s="134" t="s">
        <v>23</v>
      </c>
      <c r="C14" s="314" t="s">
        <v>24</v>
      </c>
      <c r="D14" s="315"/>
      <c r="E14" s="173" t="s">
        <v>25</v>
      </c>
      <c r="F14" s="134" t="s">
        <v>26</v>
      </c>
      <c r="G14" s="173" t="s">
        <v>27</v>
      </c>
      <c r="J14" s="124"/>
      <c r="K14" s="124"/>
      <c r="M14" s="135" t="s">
        <v>28</v>
      </c>
    </row>
    <row r="15" spans="1:14" customHeight="1" ht="17.15">
      <c r="A15" s="302" t="s">
        <v>29</v>
      </c>
      <c r="B15" s="174">
        <v>231101</v>
      </c>
      <c r="C15" s="175" t="s">
        <v>30</v>
      </c>
      <c r="D15" s="176"/>
      <c r="E15" s="177">
        <v>1</v>
      </c>
      <c r="F15" s="264" t="s">
        <v>31</v>
      </c>
      <c r="G15" s="208">
        <f>E15*M15</f>
        <v>3.7</v>
      </c>
      <c r="J15" s="124"/>
      <c r="K15" s="124"/>
      <c r="L15" s="136"/>
      <c r="M15" s="137">
        <f>IF(F15="A",4,IF(F15="A-",3.7,IF(F15="B+",3.3,IF(F15="B",3,IF(F15="B-",2.7,IF(F15="C+",2.3,IF(F15="C",2,IF(F15="D",1))))))))</f>
        <v>3.7</v>
      </c>
    </row>
    <row r="16" spans="1:14" customHeight="1" ht="17.15">
      <c r="A16" s="303"/>
      <c r="B16" s="178">
        <v>231209</v>
      </c>
      <c r="C16" s="179" t="s">
        <v>32</v>
      </c>
      <c r="D16" s="180"/>
      <c r="E16" s="181">
        <v>2</v>
      </c>
      <c r="F16" s="261" t="s">
        <v>44</v>
      </c>
      <c r="G16" s="209">
        <f>E16*M16</f>
        <v>6.6</v>
      </c>
      <c r="J16" s="124"/>
      <c r="K16" s="124"/>
      <c r="L16" s="136"/>
      <c r="M16" s="137">
        <f>IF(F16="A",4,IF(F16="A-",3.7,IF(F16="B+",3.3,IF(F16="B",3,IF(F16="B-",2.7,IF(F16="C+",2.3,IF(F16="C",2,IF(F16="D",1))))))))</f>
        <v>3.3</v>
      </c>
    </row>
    <row r="17" spans="1:14" customHeight="1" ht="17.15">
      <c r="A17" s="303"/>
      <c r="B17" s="178">
        <v>231213</v>
      </c>
      <c r="C17" s="179" t="s">
        <v>34</v>
      </c>
      <c r="D17" s="180"/>
      <c r="E17" s="181">
        <v>2</v>
      </c>
      <c r="F17" s="261" t="s">
        <v>31</v>
      </c>
      <c r="G17" s="209">
        <f>E17*M17</f>
        <v>7.4</v>
      </c>
      <c r="L17" s="136"/>
      <c r="M17" s="137">
        <f>IF(F17="A",4,IF(F17="A-",3.7,IF(F17="B+",3.3,IF(F17="B",3,IF(F17="B-",2.7,IF(F17="C+",2.3,IF(F17="C",2,IF(F17="D",1))))))))</f>
        <v>3.7</v>
      </c>
    </row>
    <row r="18" spans="1:14" customHeight="1" ht="17.15">
      <c r="A18" s="303"/>
      <c r="B18" s="178">
        <v>231204</v>
      </c>
      <c r="C18" s="182" t="s">
        <v>35</v>
      </c>
      <c r="D18" s="180"/>
      <c r="E18" s="181">
        <v>2</v>
      </c>
      <c r="F18" s="261" t="s">
        <v>44</v>
      </c>
      <c r="G18" s="209">
        <f>E18*M18</f>
        <v>6.6</v>
      </c>
      <c r="L18" s="136"/>
      <c r="M18" s="137">
        <f>IF(F18="A",4,IF(F18="A-",3.7,IF(F18="B+",3.3,IF(F18="B",3,IF(F18="B-",2.7,IF(F18="C+",2.3,IF(F18="C",2,IF(F18="D",1))))))))</f>
        <v>3.3</v>
      </c>
    </row>
    <row r="19" spans="1:14" customHeight="1" ht="17.15">
      <c r="A19" s="303"/>
      <c r="B19" s="178">
        <v>231201</v>
      </c>
      <c r="C19" s="179" t="s">
        <v>36</v>
      </c>
      <c r="D19" s="180"/>
      <c r="E19" s="181">
        <v>2</v>
      </c>
      <c r="F19" s="261" t="s">
        <v>44</v>
      </c>
      <c r="G19" s="209">
        <f>E19*M19</f>
        <v>6.6</v>
      </c>
      <c r="L19" s="136"/>
      <c r="M19" s="137">
        <f>IF(F19="A",4,IF(F19="A-",3.7,IF(F19="B+",3.3,IF(F19="B",3,IF(F19="B-",2.7,IF(F19="C+",2.3,IF(F19="C",2,IF(F19="D",1))))))))</f>
        <v>3.3</v>
      </c>
    </row>
    <row r="20" spans="1:14" customHeight="1" ht="17.15">
      <c r="A20" s="303"/>
      <c r="B20" s="178">
        <v>231205</v>
      </c>
      <c r="C20" s="179" t="s">
        <v>38</v>
      </c>
      <c r="D20" s="180"/>
      <c r="E20" s="181">
        <v>2</v>
      </c>
      <c r="F20" s="261" t="s">
        <v>39</v>
      </c>
      <c r="G20" s="209">
        <f>E20*M20</f>
        <v>5.4</v>
      </c>
      <c r="L20" s="136"/>
      <c r="M20" s="137">
        <f>IF(F20="A",4,IF(F20="A-",3.7,IF(F20="B+",3.3,IF(F20="B",3,IF(F20="B-",2.7,IF(F20="C+",2.3,IF(F20="C",2,IF(F20="D",1))))))))</f>
        <v>2.7</v>
      </c>
    </row>
    <row r="21" spans="1:14" customHeight="1" ht="17.15">
      <c r="A21" s="303"/>
      <c r="B21" s="178">
        <v>231208</v>
      </c>
      <c r="C21" s="179" t="s">
        <v>40</v>
      </c>
      <c r="D21" s="180"/>
      <c r="E21" s="181">
        <v>2</v>
      </c>
      <c r="F21" s="261" t="s">
        <v>33</v>
      </c>
      <c r="G21" s="209">
        <f>E21*M21</f>
        <v>6</v>
      </c>
      <c r="L21" s="136"/>
      <c r="M21" s="137">
        <f>IF(F21="A",4,IF(F21="A-",3.7,IF(F21="B+",3.3,IF(F21="B",3,IF(F21="B-",2.7,IF(F21="C+",2.3,IF(F21="C",2,IF(F21="D",1))))))))</f>
        <v>3</v>
      </c>
    </row>
    <row r="22" spans="1:14" customHeight="1" ht="17.15">
      <c r="A22" s="303"/>
      <c r="B22" s="178">
        <v>231212</v>
      </c>
      <c r="C22" s="179" t="s">
        <v>41</v>
      </c>
      <c r="D22" s="180"/>
      <c r="E22" s="181">
        <v>2</v>
      </c>
      <c r="F22" s="261" t="s">
        <v>44</v>
      </c>
      <c r="G22" s="209">
        <f>E22*M22</f>
        <v>6.6</v>
      </c>
      <c r="L22" s="136"/>
      <c r="M22" s="137">
        <f>IF(F22="A",4,IF(F22="A-",3.7,IF(F22="B+",3.3,IF(F22="B",3,IF(F22="B-",2.7,IF(F22="C+",2.3,IF(F22="C",2,IF(F22="D",1))))))))</f>
        <v>3.3</v>
      </c>
    </row>
    <row r="23" spans="1:14" customHeight="1" ht="17.15">
      <c r="A23" s="303"/>
      <c r="B23" s="178">
        <v>231249</v>
      </c>
      <c r="C23" s="179" t="s">
        <v>42</v>
      </c>
      <c r="D23" s="180"/>
      <c r="E23" s="181">
        <v>2</v>
      </c>
      <c r="F23" s="261" t="s">
        <v>33</v>
      </c>
      <c r="G23" s="209">
        <f>E23*M23</f>
        <v>6</v>
      </c>
      <c r="L23" s="136"/>
      <c r="M23" s="137">
        <f>IF(F23="A",4,IF(F23="A-",3.7,IF(F23="B+",3.3,IF(F23="B",3,IF(F23="B-",2.7,IF(F23="C+",2.3,IF(F23="C",2,IF(F23="D",1))))))))</f>
        <v>3</v>
      </c>
    </row>
    <row r="24" spans="1:14" customHeight="1" ht="17.15">
      <c r="A24" s="303"/>
      <c r="B24" s="178">
        <v>231220</v>
      </c>
      <c r="C24" s="179" t="s">
        <v>43</v>
      </c>
      <c r="D24" s="180"/>
      <c r="E24" s="181">
        <v>2</v>
      </c>
      <c r="F24" s="261" t="s">
        <v>33</v>
      </c>
      <c r="G24" s="209">
        <f>E24*M24</f>
        <v>6</v>
      </c>
      <c r="I24" s="124" t="s">
        <v>45</v>
      </c>
      <c r="J24" s="124"/>
      <c r="K24" s="124"/>
      <c r="L24" s="136"/>
      <c r="M24" s="137">
        <f>IF(F24="A",4,IF(F24="A-",3.7,IF(F24="B+",3.3,IF(F24="B",3,IF(F24="B-",2.7,IF(F24="C+",2.3,IF(F24="C",2,IF(F24="D",1))))))))</f>
        <v>3</v>
      </c>
    </row>
    <row r="25" spans="1:14" customHeight="1" ht="17.15">
      <c r="A25" s="304"/>
      <c r="B25" s="183">
        <v>231223</v>
      </c>
      <c r="C25" s="184" t="s">
        <v>46</v>
      </c>
      <c r="D25" s="185"/>
      <c r="E25" s="186">
        <v>2</v>
      </c>
      <c r="F25" s="262" t="s">
        <v>33</v>
      </c>
      <c r="G25" s="210">
        <f>E25*M25</f>
        <v>6</v>
      </c>
      <c r="J25" s="124"/>
      <c r="K25" s="124"/>
      <c r="L25" s="136"/>
      <c r="M25" s="137">
        <f>IF(F25="A",4,IF(F25="A-",3.7,IF(F25="B+",3.3,IF(F25="B",3,IF(F25="B-",2.7,IF(F25="C+",2.3,IF(F25="C",2,IF(F25="D",1))))))))</f>
        <v>3</v>
      </c>
    </row>
    <row r="26" spans="1:14" customHeight="1" ht="17.15">
      <c r="A26" s="302" t="s">
        <v>47</v>
      </c>
      <c r="B26" s="174">
        <v>232102</v>
      </c>
      <c r="C26" s="175" t="s">
        <v>48</v>
      </c>
      <c r="D26" s="176"/>
      <c r="E26" s="177">
        <v>1</v>
      </c>
      <c r="F26" s="260" t="s">
        <v>44</v>
      </c>
      <c r="G26" s="211">
        <f>E26*M26</f>
        <v>3.3</v>
      </c>
      <c r="L26" s="138"/>
      <c r="M26" s="137">
        <f>IF(F26="A",4,IF(F26="A-",3.7,IF(F26="B+",3.3,IF(F26="B",3,IF(F26="B-",2.7,IF(F26="C+",2.3,IF(F26="C",2,IF(F26="D",1))))))))</f>
        <v>3.3</v>
      </c>
    </row>
    <row r="27" spans="1:14" customHeight="1" ht="17.15">
      <c r="A27" s="303"/>
      <c r="B27" s="178">
        <v>232210</v>
      </c>
      <c r="C27" s="179" t="s">
        <v>49</v>
      </c>
      <c r="D27" s="180"/>
      <c r="E27" s="181">
        <v>2</v>
      </c>
      <c r="F27" s="261" t="s">
        <v>33</v>
      </c>
      <c r="G27" s="209">
        <f>E27*M27</f>
        <v>6</v>
      </c>
      <c r="J27" s="124"/>
      <c r="K27" s="124"/>
      <c r="L27" s="138"/>
      <c r="M27" s="137">
        <f>IF(F27="A",4,IF(F27="A-",3.7,IF(F27="B+",3.3,IF(F27="B",3,IF(F27="B-",2.7,IF(F27="C+",2.3,IF(F27="C",2,IF(F27="D",1))))))))</f>
        <v>3</v>
      </c>
    </row>
    <row r="28" spans="1:14" customHeight="1" ht="17.15">
      <c r="A28" s="303"/>
      <c r="B28" s="178">
        <v>232206</v>
      </c>
      <c r="C28" s="179" t="s">
        <v>50</v>
      </c>
      <c r="D28" s="180"/>
      <c r="E28" s="181">
        <v>2</v>
      </c>
      <c r="F28" s="261" t="s">
        <v>44</v>
      </c>
      <c r="G28" s="209">
        <f>E28*M28</f>
        <v>6.6</v>
      </c>
      <c r="J28" s="124"/>
      <c r="K28" s="124"/>
      <c r="L28" s="138"/>
      <c r="M28" s="137">
        <f>IF(F28="A",4,IF(F28="A-",3.7,IF(F28="B+",3.3,IF(F28="B",3,IF(F28="B-",2.7,IF(F28="C+",2.3,IF(F28="C",2,IF(F28="D",1))))))))</f>
        <v>3.3</v>
      </c>
    </row>
    <row r="29" spans="1:14" customHeight="1" ht="17.15">
      <c r="A29" s="303"/>
      <c r="B29" s="178">
        <v>232205</v>
      </c>
      <c r="C29" s="182" t="s">
        <v>51</v>
      </c>
      <c r="D29" s="180"/>
      <c r="E29" s="181">
        <v>2</v>
      </c>
      <c r="F29" s="261" t="s">
        <v>44</v>
      </c>
      <c r="G29" s="209">
        <f>E29*M29</f>
        <v>6.6</v>
      </c>
      <c r="L29" s="138"/>
      <c r="M29" s="137">
        <f>IF(F29="A",4,IF(F29="A-",3.7,IF(F29="B+",3.3,IF(F29="B",3,IF(F29="B-",2.7,IF(F29="C+",2.3,IF(F29="C",2,IF(F29="D",1))))))))</f>
        <v>3.3</v>
      </c>
    </row>
    <row r="30" spans="1:14" customHeight="1" ht="17.15">
      <c r="A30" s="303"/>
      <c r="B30" s="178">
        <v>232202</v>
      </c>
      <c r="C30" s="179" t="s">
        <v>52</v>
      </c>
      <c r="D30" s="180"/>
      <c r="E30" s="181">
        <v>2</v>
      </c>
      <c r="F30" s="261" t="s">
        <v>44</v>
      </c>
      <c r="G30" s="209">
        <f>E30*M30</f>
        <v>6.6</v>
      </c>
      <c r="J30" s="124"/>
      <c r="K30" s="124"/>
      <c r="L30" s="138"/>
      <c r="M30" s="137">
        <f>IF(F30="A",4,IF(F30="A-",3.7,IF(F30="B+",3.3,IF(F30="B",3,IF(F30="B-",2.7,IF(F30="C+",2.3,IF(F30="C",2,IF(F30="D",1))))))))</f>
        <v>3.3</v>
      </c>
    </row>
    <row r="31" spans="1:14" customHeight="1" ht="17.15">
      <c r="A31" s="303"/>
      <c r="B31" s="178">
        <v>233206</v>
      </c>
      <c r="C31" s="179" t="s">
        <v>53</v>
      </c>
      <c r="D31" s="180"/>
      <c r="E31" s="181">
        <v>2</v>
      </c>
      <c r="F31" s="261" t="s">
        <v>33</v>
      </c>
      <c r="G31" s="209">
        <f>E31*M31</f>
        <v>6</v>
      </c>
      <c r="L31" s="138"/>
      <c r="M31" s="137">
        <f>IF(F31="A",4,IF(F31="A-",3.7,IF(F31="B+",3.3,IF(F31="B",3,IF(F31="B-",2.7,IF(F31="C+",2.3,IF(F31="C",2,IF(F31="D",1))))))))</f>
        <v>3</v>
      </c>
    </row>
    <row r="32" spans="1:14" customHeight="1" ht="17.15">
      <c r="A32" s="303"/>
      <c r="B32" s="178">
        <v>232209</v>
      </c>
      <c r="C32" s="179" t="s">
        <v>54</v>
      </c>
      <c r="D32" s="180"/>
      <c r="E32" s="181">
        <v>2</v>
      </c>
      <c r="F32" s="261" t="s">
        <v>31</v>
      </c>
      <c r="G32" s="209">
        <f>E32*M32</f>
        <v>7.4</v>
      </c>
      <c r="L32" s="138"/>
      <c r="M32" s="137">
        <f>IF(F32="A",4,IF(F32="A-",3.7,IF(F32="B+",3.3,IF(F32="B",3,IF(F32="B-",2.7,IF(F32="C+",2.3,IF(F32="C",2,IF(F32="D",1))))))))</f>
        <v>3.7</v>
      </c>
    </row>
    <row r="33" spans="1:14" customHeight="1" ht="17.15">
      <c r="A33" s="303"/>
      <c r="B33" s="178">
        <v>232213</v>
      </c>
      <c r="C33" s="179" t="s">
        <v>55</v>
      </c>
      <c r="D33" s="180"/>
      <c r="E33" s="181">
        <v>2</v>
      </c>
      <c r="F33" s="261" t="s">
        <v>39</v>
      </c>
      <c r="G33" s="209">
        <f>E33*M33</f>
        <v>5.4</v>
      </c>
      <c r="L33" s="138"/>
      <c r="M33" s="137">
        <f>IF(F33="A",4,IF(F33="A-",3.7,IF(F33="B+",3.3,IF(F33="B",3,IF(F33="B-",2.7,IF(F33="C+",2.3,IF(F33="C",2,IF(F33="D",1))))))))</f>
        <v>2.7</v>
      </c>
    </row>
    <row r="34" spans="1:14" customHeight="1" ht="17.15">
      <c r="A34" s="303"/>
      <c r="B34" s="178">
        <v>232217</v>
      </c>
      <c r="C34" s="179" t="s">
        <v>56</v>
      </c>
      <c r="D34" s="180"/>
      <c r="E34" s="181">
        <v>2</v>
      </c>
      <c r="F34" s="261" t="s">
        <v>39</v>
      </c>
      <c r="G34" s="209">
        <f>E34*M34</f>
        <v>5.4</v>
      </c>
      <c r="L34" s="138"/>
      <c r="M34" s="137">
        <f>IF(F34="A",4,IF(F34="A-",3.7,IF(F34="B+",3.3,IF(F34="B",3,IF(F34="B-",2.7,IF(F34="C+",2.3,IF(F34="C",2,IF(F34="D",1))))))))</f>
        <v>2.7</v>
      </c>
    </row>
    <row r="35" spans="1:14" customHeight="1" ht="17.15">
      <c r="A35" s="303"/>
      <c r="B35" s="178">
        <v>232221</v>
      </c>
      <c r="C35" s="179" t="s">
        <v>57</v>
      </c>
      <c r="D35" s="180"/>
      <c r="E35" s="181">
        <v>2</v>
      </c>
      <c r="F35" s="261" t="s">
        <v>31</v>
      </c>
      <c r="G35" s="209">
        <f>E35*M35</f>
        <v>7.4</v>
      </c>
      <c r="L35" s="138"/>
      <c r="M35" s="137">
        <f>IF(F35="A",4,IF(F35="A-",3.7,IF(F35="B+",3.3,IF(F35="B",3,IF(F35="B-",2.7,IF(F35="C+",2.3,IF(F35="C",2,IF(F35="D",1))))))))</f>
        <v>3.7</v>
      </c>
    </row>
    <row r="36" spans="1:14" customHeight="1" ht="17.15">
      <c r="A36" s="304"/>
      <c r="B36" s="183">
        <v>232236</v>
      </c>
      <c r="C36" s="184" t="s">
        <v>58</v>
      </c>
      <c r="D36" s="185"/>
      <c r="E36" s="186">
        <v>2</v>
      </c>
      <c r="F36" s="262" t="s">
        <v>33</v>
      </c>
      <c r="G36" s="210">
        <f>E36*M36</f>
        <v>6</v>
      </c>
      <c r="L36" s="138"/>
      <c r="M36" s="137">
        <f>IF(F36="A",4,IF(F36="A-",3.7,IF(F36="B+",3.3,IF(F36="B",3,IF(F36="B-",2.7,IF(F36="C+",2.3,IF(F36="C",2,IF(F36="D",1))))))))</f>
        <v>3</v>
      </c>
    </row>
    <row r="37" spans="1:14" customHeight="1" ht="17.15">
      <c r="A37" s="302" t="s">
        <v>59</v>
      </c>
      <c r="B37" s="174">
        <v>233103</v>
      </c>
      <c r="C37" s="175" t="s">
        <v>60</v>
      </c>
      <c r="D37" s="176"/>
      <c r="E37" s="177">
        <v>1</v>
      </c>
      <c r="F37" s="260" t="s">
        <v>31</v>
      </c>
      <c r="G37" s="209">
        <f>E37*M37</f>
        <v>3.7</v>
      </c>
      <c r="L37" s="139"/>
      <c r="M37" s="137">
        <f>IF(F37="A",4,IF(F37="A-",3.7,IF(F37="B+",3.3,IF(F37="B",3,IF(F37="B-",2.7,IF(F37="C+",2.3,IF(F37="C",2,IF(F37="D",1))))))))</f>
        <v>3.7</v>
      </c>
    </row>
    <row r="38" spans="1:14" customHeight="1" ht="17.15">
      <c r="A38" s="303"/>
      <c r="B38" s="178">
        <v>233211</v>
      </c>
      <c r="C38" s="179" t="s">
        <v>61</v>
      </c>
      <c r="D38" s="180"/>
      <c r="E38" s="181">
        <v>2</v>
      </c>
      <c r="F38" s="261" t="s">
        <v>44</v>
      </c>
      <c r="G38" s="209">
        <f>E38*M38</f>
        <v>6.6</v>
      </c>
      <c r="L38" s="139"/>
      <c r="M38" s="137">
        <f>IF(F38="A",4,IF(F38="A-",3.7,IF(F38="B+",3.3,IF(F38="B",3,IF(F38="B-",2.7,IF(F38="C+",2.3,IF(F38="C",2,IF(F38="D",1))))))))</f>
        <v>3.3</v>
      </c>
    </row>
    <row r="39" spans="1:14" customHeight="1" ht="17.15">
      <c r="A39" s="303"/>
      <c r="B39" s="178">
        <v>233208</v>
      </c>
      <c r="C39" s="182" t="s">
        <v>62</v>
      </c>
      <c r="D39" s="180"/>
      <c r="E39" s="181">
        <v>2</v>
      </c>
      <c r="F39" s="261" t="s">
        <v>31</v>
      </c>
      <c r="G39" s="209">
        <f>E39*M39</f>
        <v>7.4</v>
      </c>
      <c r="L39" s="139"/>
      <c r="M39" s="137">
        <f>IF(F39="A",4,IF(F39="A-",3.7,IF(F39="B+",3.3,IF(F39="B",3,IF(F39="B-",2.7,IF(F39="C+",2.3,IF(F39="C",2,IF(F39="D",1))))))))</f>
        <v>3.7</v>
      </c>
    </row>
    <row r="40" spans="1:14" customHeight="1" ht="17.15">
      <c r="A40" s="303"/>
      <c r="B40" s="178">
        <v>233203</v>
      </c>
      <c r="C40" s="179" t="s">
        <v>63</v>
      </c>
      <c r="D40" s="180"/>
      <c r="E40" s="181">
        <v>2</v>
      </c>
      <c r="F40" s="261" t="s">
        <v>33</v>
      </c>
      <c r="G40" s="209">
        <f>E40*M40</f>
        <v>6</v>
      </c>
      <c r="L40" s="139"/>
      <c r="M40" s="137">
        <f>IF(F40="A",4,IF(F40="A-",3.7,IF(F40="B+",3.3,IF(F40="B",3,IF(F40="B-",2.7,IF(F40="C+",2.3,IF(F40="C",2,IF(F40="D",1))))))))</f>
        <v>3</v>
      </c>
    </row>
    <row r="41" spans="1:14" customHeight="1" ht="17.15">
      <c r="A41" s="303"/>
      <c r="B41" s="178">
        <v>235238</v>
      </c>
      <c r="C41" s="179" t="s">
        <v>64</v>
      </c>
      <c r="D41" s="180"/>
      <c r="E41" s="181">
        <v>2</v>
      </c>
      <c r="F41" s="261" t="s">
        <v>33</v>
      </c>
      <c r="G41" s="209">
        <f>E41*M41</f>
        <v>6</v>
      </c>
      <c r="L41" s="139"/>
      <c r="M41" s="137">
        <f>IF(F41="A",4,IF(F41="A-",3.7,IF(F41="B+",3.3,IF(F41="B",3,IF(F41="B-",2.7,IF(F41="C+",2.3,IF(F41="C",2,IF(F41="D",1))))))))</f>
        <v>3</v>
      </c>
    </row>
    <row r="42" spans="1:14" customHeight="1" ht="17.15">
      <c r="A42" s="303"/>
      <c r="B42" s="178">
        <v>233210</v>
      </c>
      <c r="C42" s="179" t="s">
        <v>65</v>
      </c>
      <c r="D42" s="180"/>
      <c r="E42" s="181">
        <v>2</v>
      </c>
      <c r="F42" s="261" t="s">
        <v>31</v>
      </c>
      <c r="G42" s="209">
        <f>E42*M42</f>
        <v>7.4</v>
      </c>
      <c r="L42" s="139"/>
      <c r="M42" s="137">
        <f>IF(F42="A",4,IF(F42="A-",3.7,IF(F42="B+",3.3,IF(F42="B",3,IF(F42="B-",2.7,IF(F42="C+",2.3,IF(F42="C",2,IF(F42="D",1))))))))</f>
        <v>3.7</v>
      </c>
    </row>
    <row r="43" spans="1:14" customHeight="1" ht="17.15">
      <c r="A43" s="303"/>
      <c r="B43" s="178">
        <v>233214</v>
      </c>
      <c r="C43" s="179" t="s">
        <v>66</v>
      </c>
      <c r="D43" s="180"/>
      <c r="E43" s="181">
        <v>2</v>
      </c>
      <c r="F43" s="261" t="s">
        <v>71</v>
      </c>
      <c r="G43" s="209">
        <f>E43*M43</f>
        <v>8</v>
      </c>
      <c r="L43" s="139"/>
      <c r="M43" s="137">
        <f>IF(F43="A",4,IF(F43="A-",3.7,IF(F43="B+",3.3,IF(F43="B",3,IF(F43="B-",2.7,IF(F43="C+",2.3,IF(F43="C",2,IF(F43="D",1))))))))</f>
        <v>4</v>
      </c>
    </row>
    <row r="44" spans="1:14" customHeight="1" ht="17.15">
      <c r="A44" s="303"/>
      <c r="B44" s="178">
        <v>233218</v>
      </c>
      <c r="C44" s="179" t="s">
        <v>67</v>
      </c>
      <c r="D44" s="180"/>
      <c r="E44" s="181">
        <v>2</v>
      </c>
      <c r="F44" s="261" t="s">
        <v>44</v>
      </c>
      <c r="G44" s="209">
        <f>E44*M44</f>
        <v>6.6</v>
      </c>
      <c r="L44" s="139"/>
      <c r="M44" s="137">
        <f>IF(F44="A",4,IF(F44="A-",3.7,IF(F44="B+",3.3,IF(F44="B",3,IF(F44="B-",2.7,IF(F44="C+",2.3,IF(F44="C",2,IF(F44="D",1))))))))</f>
        <v>3.3</v>
      </c>
    </row>
    <row r="45" spans="1:14" customHeight="1" ht="17.15">
      <c r="A45" s="303"/>
      <c r="B45" s="178">
        <v>233222</v>
      </c>
      <c r="C45" s="179" t="s">
        <v>68</v>
      </c>
      <c r="D45" s="180"/>
      <c r="E45" s="181">
        <v>2</v>
      </c>
      <c r="F45" s="261" t="s">
        <v>71</v>
      </c>
      <c r="G45" s="209">
        <f>E45*M45</f>
        <v>8</v>
      </c>
      <c r="L45" s="139"/>
      <c r="M45" s="137">
        <f>IF(F45="A",4,IF(F45="A-",3.7,IF(F45="B+",3.3,IF(F45="B",3,IF(F45="B-",2.7,IF(F45="C+",2.3,IF(F45="C",2,IF(F45="D",1))))))))</f>
        <v>4</v>
      </c>
    </row>
    <row r="46" spans="1:14" customHeight="1" ht="17.15">
      <c r="A46" s="303"/>
      <c r="B46" s="178">
        <v>233259</v>
      </c>
      <c r="C46" s="179" t="s">
        <v>69</v>
      </c>
      <c r="D46" s="180"/>
      <c r="E46" s="181">
        <v>2</v>
      </c>
      <c r="F46" s="261" t="s">
        <v>31</v>
      </c>
      <c r="G46" s="209">
        <f>E46*M46</f>
        <v>7.4</v>
      </c>
      <c r="L46" s="139"/>
      <c r="M46" s="137">
        <f>IF(F46="A",4,IF(F46="A-",3.7,IF(F46="B+",3.3,IF(F46="B",3,IF(F46="B-",2.7,IF(F46="C+",2.3,IF(F46="C",2,IF(F46="D",1))))))))</f>
        <v>3.7</v>
      </c>
    </row>
    <row r="47" spans="1:14" customHeight="1" ht="17.15">
      <c r="A47" s="304"/>
      <c r="B47" s="183">
        <v>233237</v>
      </c>
      <c r="C47" s="184" t="s">
        <v>70</v>
      </c>
      <c r="D47" s="185"/>
      <c r="E47" s="186">
        <v>2</v>
      </c>
      <c r="F47" s="262" t="s">
        <v>33</v>
      </c>
      <c r="G47" s="210">
        <f>E47*M47</f>
        <v>6</v>
      </c>
      <c r="L47" s="139"/>
      <c r="M47" s="137">
        <f>IF(F47="A",4,IF(F47="A-",3.7,IF(F47="B+",3.3,IF(F47="B",3,IF(F47="B-",2.7,IF(F47="C+",2.3,IF(F47="C",2,IF(F47="D",1))))))))</f>
        <v>3</v>
      </c>
    </row>
    <row r="48" spans="1:14" customHeight="1" ht="17.15">
      <c r="A48" s="302" t="s">
        <v>72</v>
      </c>
      <c r="B48" s="174">
        <v>234104</v>
      </c>
      <c r="C48" s="175" t="s">
        <v>73</v>
      </c>
      <c r="D48" s="176"/>
      <c r="E48" s="177">
        <v>1</v>
      </c>
      <c r="F48" s="264" t="s">
        <v>44</v>
      </c>
      <c r="G48" s="208">
        <f>E48*M48</f>
        <v>3.3</v>
      </c>
      <c r="L48" s="140"/>
      <c r="M48" s="137">
        <f>IF(F48="A",4,IF(F48="A-",3.7,IF(F48="B+",3.3,IF(F48="B",3,IF(F48="B-",2.7,IF(F48="C+",2.3,IF(F48="C",2,IF(F48="D",1))))))))</f>
        <v>3.3</v>
      </c>
    </row>
    <row r="49" spans="1:14" customHeight="1" ht="17.15">
      <c r="A49" s="303"/>
      <c r="B49" s="178">
        <v>234202</v>
      </c>
      <c r="C49" s="182" t="s">
        <v>74</v>
      </c>
      <c r="D49" s="180"/>
      <c r="E49" s="181">
        <v>2</v>
      </c>
      <c r="F49" s="261" t="s">
        <v>44</v>
      </c>
      <c r="G49" s="209">
        <f>E49*M49</f>
        <v>6.6</v>
      </c>
      <c r="L49" s="140"/>
      <c r="M49" s="137">
        <f>IF(F49="A",4,IF(F49="A-",3.7,IF(F49="B+",3.3,IF(F49="B",3,IF(F49="B-",2.7,IF(F49="C+",2.3,IF(F49="C",2,IF(F49="D",1))))))))</f>
        <v>3.3</v>
      </c>
    </row>
    <row r="50" spans="1:14" customHeight="1" ht="17.15">
      <c r="A50" s="303"/>
      <c r="B50" s="178">
        <v>234204</v>
      </c>
      <c r="C50" s="179" t="s">
        <v>75</v>
      </c>
      <c r="D50" s="180"/>
      <c r="E50" s="181">
        <v>2</v>
      </c>
      <c r="F50" s="261" t="s">
        <v>33</v>
      </c>
      <c r="G50" s="209">
        <f>E50*M50</f>
        <v>6</v>
      </c>
      <c r="L50" s="140"/>
      <c r="M50" s="137">
        <f>IF(F50="A",4,IF(F50="A-",3.7,IF(F50="B+",3.3,IF(F50="B",3,IF(F50="B-",2.7,IF(F50="C+",2.3,IF(F50="C",2,IF(F50="D",1))))))))</f>
        <v>3</v>
      </c>
    </row>
    <row r="51" spans="1:14" customHeight="1" ht="17.15">
      <c r="A51" s="303"/>
      <c r="B51" s="178">
        <v>234207</v>
      </c>
      <c r="C51" s="179" t="s">
        <v>76</v>
      </c>
      <c r="D51" s="180"/>
      <c r="E51" s="181">
        <v>2</v>
      </c>
      <c r="F51" s="261" t="s">
        <v>44</v>
      </c>
      <c r="G51" s="209">
        <f>E51*M51</f>
        <v>6.6</v>
      </c>
      <c r="L51" s="140"/>
      <c r="M51" s="137">
        <f>IF(F51="A",4,IF(F51="A-",3.7,IF(F51="B+",3.3,IF(F51="B",3,IF(F51="B-",2.7,IF(F51="C+",2.3,IF(F51="C",2,IF(F51="D",1))))))))</f>
        <v>3.3</v>
      </c>
    </row>
    <row r="52" spans="1:14" customHeight="1" ht="17.15">
      <c r="A52" s="303"/>
      <c r="B52" s="178">
        <v>234211</v>
      </c>
      <c r="C52" s="179" t="s">
        <v>77</v>
      </c>
      <c r="D52" s="180"/>
      <c r="E52" s="181">
        <v>2</v>
      </c>
      <c r="F52" s="261" t="s">
        <v>44</v>
      </c>
      <c r="G52" s="209">
        <f>E52*M52</f>
        <v>6.6</v>
      </c>
      <c r="L52" s="140"/>
      <c r="M52" s="137">
        <f>IF(F52="A",4,IF(F52="A-",3.7,IF(F52="B+",3.3,IF(F52="B",3,IF(F52="B-",2.7,IF(F52="C+",2.3,IF(F52="C",2,IF(F52="D",1))))))))</f>
        <v>3.3</v>
      </c>
    </row>
    <row r="53" spans="1:14" customHeight="1" ht="17.15">
      <c r="A53" s="303"/>
      <c r="B53" s="178">
        <v>234215</v>
      </c>
      <c r="C53" s="179" t="s">
        <v>78</v>
      </c>
      <c r="D53" s="187"/>
      <c r="E53" s="188">
        <v>2</v>
      </c>
      <c r="F53" s="261" t="s">
        <v>33</v>
      </c>
      <c r="G53" s="212">
        <f>E53*M53</f>
        <v>6</v>
      </c>
      <c r="L53" s="140"/>
      <c r="M53" s="137">
        <f>IF(F53="A",4,IF(F53="A-",3.7,IF(F53="B+",3.3,IF(F53="B",3,IF(F53="B-",2.7,IF(F53="C+",2.3,IF(F53="C",2,IF(F53="D",1))))))))</f>
        <v>3</v>
      </c>
    </row>
    <row r="54" spans="1:14" customHeight="1" ht="17.15">
      <c r="A54" s="303"/>
      <c r="B54" s="178">
        <v>234219</v>
      </c>
      <c r="C54" s="179" t="s">
        <v>79</v>
      </c>
      <c r="D54" s="180"/>
      <c r="E54" s="181">
        <v>2</v>
      </c>
      <c r="F54" s="261" t="s">
        <v>39</v>
      </c>
      <c r="G54" s="209">
        <f>E54*M54</f>
        <v>5.4</v>
      </c>
      <c r="L54" s="140"/>
      <c r="M54" s="137">
        <f>IF(F54="A",4,IF(F54="A-",3.7,IF(F54="B+",3.3,IF(F54="B",3,IF(F54="B-",2.7,IF(F54="C+",2.3,IF(F54="C",2,IF(F54="D",1))))))))</f>
        <v>2.7</v>
      </c>
    </row>
    <row r="55" spans="1:14" customHeight="1" ht="16">
      <c r="A55" s="303"/>
      <c r="B55" s="178">
        <v>234261</v>
      </c>
      <c r="C55" s="179" t="s">
        <v>80</v>
      </c>
      <c r="D55" s="189"/>
      <c r="E55" s="190">
        <v>2</v>
      </c>
      <c r="F55" s="260" t="s">
        <v>33</v>
      </c>
      <c r="G55" s="211">
        <f>E55*M55</f>
        <v>6</v>
      </c>
      <c r="I55" s="116"/>
      <c r="M55" s="137">
        <f>IF(F55="A",4,IF(F55="A-",3.7,IF(F55="B+",3.3,IF(F55="B",3,IF(F55="B-",2.7,IF(F55="C+",2.3,IF(F55="C",2,IF(F55="D",1))))))))</f>
        <v>3</v>
      </c>
    </row>
    <row r="56" spans="1:14" customHeight="1" ht="16">
      <c r="A56" s="303"/>
      <c r="B56" s="178">
        <v>234270</v>
      </c>
      <c r="C56" s="179" t="s">
        <v>81</v>
      </c>
      <c r="D56" s="180"/>
      <c r="E56" s="181">
        <v>2</v>
      </c>
      <c r="F56" s="261" t="s">
        <v>44</v>
      </c>
      <c r="G56" s="209">
        <f>E56*M56</f>
        <v>6.6</v>
      </c>
      <c r="I56" s="116"/>
      <c r="M56" s="137">
        <f>IF(F56="A",4,IF(F56="A-",3.7,IF(F56="B+",3.3,IF(F56="B",3,IF(F56="B-",2.7,IF(F56="C+",2.3,IF(F56="C",2,IF(F56="D",1))))))))</f>
        <v>3.3</v>
      </c>
    </row>
    <row r="57" spans="1:14" customHeight="1" ht="16">
      <c r="A57" s="303"/>
      <c r="B57" s="178">
        <v>234235</v>
      </c>
      <c r="C57" s="179" t="s">
        <v>82</v>
      </c>
      <c r="D57" s="180"/>
      <c r="E57" s="181">
        <v>2</v>
      </c>
      <c r="F57" s="265" t="s">
        <v>44</v>
      </c>
      <c r="G57" s="209">
        <f>E57*M57</f>
        <v>6.6</v>
      </c>
      <c r="I57" s="116"/>
      <c r="M57" s="137">
        <f>IF(F57="A",4,IF(F57="A-",3.7,IF(F57="B+",3.3,IF(F57="B",3,IF(F57="B-",2.7,IF(F57="C+",2.3,IF(F57="C",2,IF(F57="D",1))))))))</f>
        <v>3.3</v>
      </c>
    </row>
    <row r="58" spans="1:14" customHeight="1" ht="16">
      <c r="A58" s="304"/>
      <c r="B58" s="183">
        <v>237275</v>
      </c>
      <c r="C58" s="184" t="s">
        <v>83</v>
      </c>
      <c r="D58" s="185"/>
      <c r="E58" s="186">
        <v>2</v>
      </c>
      <c r="F58" s="262" t="s">
        <v>33</v>
      </c>
      <c r="G58" s="210">
        <f>E58*M58</f>
        <v>6</v>
      </c>
      <c r="I58" s="116"/>
      <c r="M58" s="137">
        <f>IF(F58="A",4,IF(F58="A-",3.7,IF(F58="B+",3.3,IF(F58="B",3,IF(F58="B-",2.7,IF(F58="C+",2.3,IF(F58="C",2,IF(F58="D",1))))))))</f>
        <v>3</v>
      </c>
    </row>
    <row r="59" spans="1:14" customHeight="1" ht="17.15">
      <c r="A59" s="302" t="s">
        <v>84</v>
      </c>
      <c r="B59" s="191">
        <v>235105</v>
      </c>
      <c r="C59" s="175" t="s">
        <v>85</v>
      </c>
      <c r="D59" s="192"/>
      <c r="E59" s="193">
        <v>1</v>
      </c>
      <c r="F59" s="260" t="s">
        <v>31</v>
      </c>
      <c r="G59" s="209">
        <f>E59*M59</f>
        <v>3.7</v>
      </c>
      <c r="M59" s="137">
        <f>IF(F59="A",4,IF(F59="A-",3.7,IF(F59="B+",3.3,IF(F59="B",3,IF(F59="B-",2.7,IF(F59="C+",2.3,IF(F59="C",2,IF(F59="D",1))))))))</f>
        <v>3.7</v>
      </c>
    </row>
    <row r="60" spans="1:14" customHeight="1" ht="17.15">
      <c r="A60" s="303"/>
      <c r="B60" s="194">
        <v>205221</v>
      </c>
      <c r="C60" s="179" t="s">
        <v>86</v>
      </c>
      <c r="D60" s="195"/>
      <c r="E60" s="196">
        <v>2</v>
      </c>
      <c r="F60" s="261" t="s">
        <v>44</v>
      </c>
      <c r="G60" s="209">
        <f>E60*M60</f>
        <v>6.6</v>
      </c>
      <c r="M60" s="137">
        <f>IF(F60="A",4,IF(F60="A-",3.7,IF(F60="B+",3.3,IF(F60="B",3,IF(F60="B-",2.7,IF(F60="C+",2.3,IF(F60="C",2,IF(F60="D",1))))))))</f>
        <v>3.3</v>
      </c>
    </row>
    <row r="61" spans="1:14" customHeight="1" ht="17.15">
      <c r="A61" s="303"/>
      <c r="B61" s="194">
        <v>205222</v>
      </c>
      <c r="C61" s="179" t="s">
        <v>87</v>
      </c>
      <c r="D61" s="195"/>
      <c r="E61" s="196">
        <v>2</v>
      </c>
      <c r="F61" s="260" t="s">
        <v>44</v>
      </c>
      <c r="G61" s="209">
        <f>E61*M61</f>
        <v>6.6</v>
      </c>
      <c r="M61" s="137">
        <f>IF(F61="A",4,IF(F61="A-",3.7,IF(F61="B+",3.3,IF(F61="B",3,IF(F61="B-",2.7,IF(F61="C+",2.3,IF(F61="C",2,IF(F61="D",1))))))))</f>
        <v>3.3</v>
      </c>
    </row>
    <row r="62" spans="1:14" customHeight="1" ht="17.15">
      <c r="A62" s="303"/>
      <c r="B62" s="194">
        <v>205223</v>
      </c>
      <c r="C62" s="179" t="s">
        <v>88</v>
      </c>
      <c r="D62" s="195"/>
      <c r="E62" s="196">
        <v>2</v>
      </c>
      <c r="F62" s="260" t="s">
        <v>37</v>
      </c>
      <c r="G62" s="209">
        <f>E62*M62</f>
        <v>4.6</v>
      </c>
      <c r="L62" s="141"/>
      <c r="M62" s="137">
        <f>IF(F62="A",4,IF(F62="A-",3.7,IF(F62="B+",3.3,IF(F62="B",3,IF(F62="B-",2.7,IF(F62="C+",2.3,IF(F62="C",2,IF(F62="D",1))))))))</f>
        <v>2.3</v>
      </c>
    </row>
    <row r="63" spans="1:14" customHeight="1" ht="17.15">
      <c r="A63" s="303"/>
      <c r="B63" s="194">
        <v>235110</v>
      </c>
      <c r="C63" s="182" t="s">
        <v>89</v>
      </c>
      <c r="D63" s="195"/>
      <c r="E63" s="196">
        <v>1</v>
      </c>
      <c r="F63" s="260" t="s">
        <v>71</v>
      </c>
      <c r="G63" s="209">
        <f>E63*M63</f>
        <v>4</v>
      </c>
      <c r="L63" s="141"/>
      <c r="M63" s="137">
        <f>IF(F63="A",4,IF(F63="A-",3.7,IF(F63="B+",3.3,IF(F63="B",3,IF(F63="B-",2.7,IF(F63="C+",2.3,IF(F63="C",2,IF(F63="D",1))))))))</f>
        <v>4</v>
      </c>
    </row>
    <row r="64" spans="1:14" customHeight="1" ht="17.15">
      <c r="A64" s="303"/>
      <c r="B64" s="194">
        <v>235226</v>
      </c>
      <c r="C64" s="179" t="s">
        <v>91</v>
      </c>
      <c r="D64" s="195"/>
      <c r="E64" s="196">
        <v>2</v>
      </c>
      <c r="F64" s="260" t="s">
        <v>31</v>
      </c>
      <c r="G64" s="209">
        <f>E64*M64</f>
        <v>7.4</v>
      </c>
      <c r="L64" s="141"/>
      <c r="M64" s="137">
        <f>IF(F64="A",4,IF(F64="A-",3.7,IF(F64="B+",3.3,IF(F64="B",3,IF(F64="B-",2.7,IF(F64="C+",2.3,IF(F64="C",2,IF(F64="D",1))))))))</f>
        <v>3.7</v>
      </c>
    </row>
    <row r="65" spans="1:14" customHeight="1" ht="17.15">
      <c r="A65" s="303"/>
      <c r="B65" s="194">
        <v>236271</v>
      </c>
      <c r="C65" s="179" t="s">
        <v>92</v>
      </c>
      <c r="D65" s="195"/>
      <c r="E65" s="196">
        <v>2</v>
      </c>
      <c r="F65" s="260" t="s">
        <v>44</v>
      </c>
      <c r="G65" s="209">
        <f>E65*M65</f>
        <v>6.6</v>
      </c>
      <c r="L65" s="141"/>
      <c r="M65" s="137">
        <f>IF(F65="A",4,IF(F65="A-",3.7,IF(F65="B+",3.3,IF(F65="B",3,IF(F65="B-",2.7,IF(F65="C+",2.3,IF(F65="C",2,IF(F65="D",1))))))))</f>
        <v>3.3</v>
      </c>
    </row>
    <row r="66" spans="1:14" customHeight="1" ht="17.15">
      <c r="A66" s="303"/>
      <c r="B66" s="194">
        <v>235250</v>
      </c>
      <c r="C66" s="179" t="s">
        <v>93</v>
      </c>
      <c r="D66" s="195"/>
      <c r="E66" s="197">
        <v>2</v>
      </c>
      <c r="F66" s="260" t="s">
        <v>31</v>
      </c>
      <c r="G66" s="209">
        <f>E66*M66</f>
        <v>7.4</v>
      </c>
      <c r="L66" s="141"/>
      <c r="M66" s="137">
        <f>IF(F66="A",4,IF(F66="A-",3.7,IF(F66="B+",3.3,IF(F66="B",3,IF(F66="B-",2.7,IF(F66="C+",2.3,IF(F66="C",2,IF(F66="D",1))))))))</f>
        <v>3.7</v>
      </c>
    </row>
    <row r="67" spans="1:14" customHeight="1" ht="17.15">
      <c r="A67" s="303"/>
      <c r="B67" s="194">
        <v>235231</v>
      </c>
      <c r="C67" s="179" t="s">
        <v>94</v>
      </c>
      <c r="D67" s="195"/>
      <c r="E67" s="197">
        <v>2</v>
      </c>
      <c r="F67" s="260" t="s">
        <v>44</v>
      </c>
      <c r="G67" s="209">
        <f>E67*M67</f>
        <v>6.6</v>
      </c>
      <c r="L67" s="141"/>
      <c r="M67" s="137">
        <f>IF(F67="A",4,IF(F67="A-",3.7,IF(F67="B+",3.3,IF(F67="B",3,IF(F67="B-",2.7,IF(F67="C+",2.3,IF(F67="C",2,IF(F67="D",1))))))))</f>
        <v>3.3</v>
      </c>
    </row>
    <row r="68" spans="1:14" customHeight="1" ht="17.15">
      <c r="A68" s="303"/>
      <c r="B68" s="194">
        <v>235251</v>
      </c>
      <c r="C68" s="179" t="s">
        <v>95</v>
      </c>
      <c r="D68" s="195"/>
      <c r="E68" s="197">
        <v>2</v>
      </c>
      <c r="F68" s="260" t="s">
        <v>31</v>
      </c>
      <c r="G68" s="209">
        <f>E68*M68</f>
        <v>7.4</v>
      </c>
      <c r="L68" s="141"/>
      <c r="M68" s="137">
        <f>IF(F68="A",4,IF(F68="A-",3.7,IF(F68="B+",3.3,IF(F68="B",3,IF(F68="B-",2.7,IF(F68="C+",2.3,IF(F68="C",2,IF(F68="D",1))))))))</f>
        <v>3.7</v>
      </c>
    </row>
    <row r="69" spans="1:14" customHeight="1" ht="17.15">
      <c r="A69" s="303"/>
      <c r="B69" s="194">
        <v>235150</v>
      </c>
      <c r="C69" s="182" t="s">
        <v>96</v>
      </c>
      <c r="D69" s="198"/>
      <c r="E69" s="199">
        <v>1</v>
      </c>
      <c r="F69" s="266" t="s">
        <v>71</v>
      </c>
      <c r="G69" s="209">
        <f>E69*M69</f>
        <v>4</v>
      </c>
      <c r="L69" s="141"/>
      <c r="M69" s="137">
        <f>IF(F69="A",4,IF(F69="A-",3.7,IF(F69="B+",3.3,IF(F69="B",3,IF(F69="B-",2.7,IF(F69="C+",2.3,IF(F69="C",2,IF(F69="D",1))))))))</f>
        <v>4</v>
      </c>
    </row>
    <row r="70" spans="1:14" customHeight="1" ht="17.15">
      <c r="A70" s="304"/>
      <c r="B70" s="77">
        <v>235338</v>
      </c>
      <c r="C70" s="316" t="s">
        <v>139</v>
      </c>
      <c r="D70" s="317"/>
      <c r="E70" s="200">
        <v>2</v>
      </c>
      <c r="F70" s="262" t="s">
        <v>71</v>
      </c>
      <c r="G70" s="210">
        <f>E70*M70</f>
        <v>8</v>
      </c>
      <c r="L70" s="141"/>
      <c r="M70" s="137">
        <f>IF(F70="A",4,IF(F70="A-",3.7,IF(F70="B+",3.3,IF(F70="B",3,IF(F70="B-",2.7,IF(F70="C+",2.3,IF(F70="C",2,IF(F70="D",1))))))))</f>
        <v>4</v>
      </c>
    </row>
    <row r="71" spans="1:14" customHeight="1" ht="17.15">
      <c r="A71" s="302" t="s">
        <v>98</v>
      </c>
      <c r="B71" s="191">
        <v>236106</v>
      </c>
      <c r="C71" s="175" t="s">
        <v>99</v>
      </c>
      <c r="D71" s="192"/>
      <c r="E71" s="193">
        <v>1</v>
      </c>
      <c r="F71" s="260" t="s">
        <v>44</v>
      </c>
      <c r="G71" s="211">
        <f>E71*M71</f>
        <v>3.3</v>
      </c>
      <c r="L71" s="141"/>
      <c r="M71" s="137">
        <f>IF(F71="A",4,IF(F71="A-",3.7,IF(F71="B+",3.3,IF(F71="B",3,IF(F71="B-",2.7,IF(F71="C+",2.3,IF(F71="C",2,IF(F71="D",1))))))))</f>
        <v>3.3</v>
      </c>
    </row>
    <row r="72" spans="1:14" customHeight="1" ht="17.15">
      <c r="A72" s="303"/>
      <c r="B72" s="194">
        <v>236213</v>
      </c>
      <c r="C72" s="182" t="s">
        <v>100</v>
      </c>
      <c r="D72" s="195"/>
      <c r="E72" s="196">
        <v>2</v>
      </c>
      <c r="F72" s="261" t="s">
        <v>31</v>
      </c>
      <c r="G72" s="209">
        <f>E72*M72</f>
        <v>7.4</v>
      </c>
      <c r="L72" s="141"/>
      <c r="M72" s="137">
        <f>IF(F72="A",4,IF(F72="A-",3.7,IF(F72="B+",3.3,IF(F72="B",3,IF(F72="B-",2.7,IF(F72="C+",2.3,IF(F72="C",2,IF(F72="D",1))))))))</f>
        <v>3.7</v>
      </c>
    </row>
    <row r="73" spans="1:14" customHeight="1" ht="17.15">
      <c r="A73" s="303"/>
      <c r="B73" s="194">
        <v>236224</v>
      </c>
      <c r="C73" s="201" t="s">
        <v>101</v>
      </c>
      <c r="D73" s="195"/>
      <c r="E73" s="196">
        <v>2</v>
      </c>
      <c r="F73" s="261" t="s">
        <v>71</v>
      </c>
      <c r="G73" s="209">
        <f>E73*M73</f>
        <v>8</v>
      </c>
      <c r="I73" s="142"/>
      <c r="L73" s="141"/>
      <c r="M73" s="137">
        <f>IF(F73="A",4,IF(F73="A-",3.7,IF(F73="B+",3.3,IF(F73="B",3,IF(F73="B-",2.7,IF(F73="C+",2.3,IF(F73="C",2,IF(F73="D",1))))))))</f>
        <v>4</v>
      </c>
    </row>
    <row r="74" spans="1:14" customHeight="1" ht="17.15">
      <c r="A74" s="303"/>
      <c r="B74" s="194">
        <v>236111</v>
      </c>
      <c r="C74" s="201" t="s">
        <v>102</v>
      </c>
      <c r="D74" s="195"/>
      <c r="E74" s="196">
        <v>1</v>
      </c>
      <c r="F74" s="261" t="s">
        <v>71</v>
      </c>
      <c r="G74" s="209">
        <f>E74*M74</f>
        <v>4</v>
      </c>
      <c r="L74" s="143"/>
      <c r="M74" s="137">
        <f>IF(F74="A",4,IF(F74="A-",3.7,IF(F74="B+",3.3,IF(F74="B",3,IF(F74="B-",2.7,IF(F74="C+",2.3,IF(F74="C",2,IF(F74="D",1))))))))</f>
        <v>4</v>
      </c>
    </row>
    <row r="75" spans="1:14" customHeight="1" ht="17.15">
      <c r="A75" s="303"/>
      <c r="B75" s="194">
        <v>236224</v>
      </c>
      <c r="C75" s="201" t="s">
        <v>103</v>
      </c>
      <c r="D75" s="195"/>
      <c r="E75" s="196">
        <v>2</v>
      </c>
      <c r="F75" s="261" t="s">
        <v>31</v>
      </c>
      <c r="G75" s="209">
        <f>E75*M75</f>
        <v>7.4</v>
      </c>
      <c r="L75" s="143"/>
      <c r="M75" s="137">
        <f>IF(F75="A",4,IF(F75="A-",3.7,IF(F75="B+",3.3,IF(F75="B",3,IF(F75="B-",2.7,IF(F75="C+",2.3,IF(F75="C",2,IF(F75="D",1))))))))</f>
        <v>3.7</v>
      </c>
    </row>
    <row r="76" spans="1:14" customHeight="1" ht="17.15">
      <c r="A76" s="303"/>
      <c r="B76" s="194">
        <v>236225</v>
      </c>
      <c r="C76" s="201" t="s">
        <v>104</v>
      </c>
      <c r="D76" s="195"/>
      <c r="E76" s="178">
        <v>2</v>
      </c>
      <c r="F76" s="261" t="s">
        <v>44</v>
      </c>
      <c r="G76" s="209">
        <f>E76*M76</f>
        <v>6.6</v>
      </c>
      <c r="L76" s="143"/>
      <c r="M76" s="137">
        <f>IF(F76="A",4,IF(F76="A-",3.7,IF(F76="B+",3.3,IF(F76="B",3,IF(F76="B-",2.7,IF(F76="C+",2.3,IF(F76="C",2,IF(F76="D",1))))))))</f>
        <v>3.3</v>
      </c>
    </row>
    <row r="77" spans="1:14" customHeight="1" ht="17.15">
      <c r="A77" s="303"/>
      <c r="B77" s="272">
        <v>236230</v>
      </c>
      <c r="C77" s="318" t="s">
        <v>140</v>
      </c>
      <c r="D77" s="319"/>
      <c r="E77" s="196">
        <v>2</v>
      </c>
      <c r="F77" s="261" t="s">
        <v>31</v>
      </c>
      <c r="G77" s="209">
        <f>E77*M77</f>
        <v>7.4</v>
      </c>
      <c r="L77" s="143"/>
      <c r="M77" s="137">
        <f>IF(F77="A",4,IF(F77="A-",3.7,IF(F77="B+",3.3,IF(F77="B",3,IF(F77="B-",2.7,IF(F77="C+",2.3,IF(F77="C",2,IF(F77="D",1))))))))</f>
        <v>3.7</v>
      </c>
    </row>
    <row r="78" spans="1:14" customHeight="1" ht="17.15">
      <c r="A78" s="303"/>
      <c r="B78" s="194">
        <v>236268</v>
      </c>
      <c r="C78" s="179" t="s">
        <v>106</v>
      </c>
      <c r="D78" s="195"/>
      <c r="E78" s="196">
        <v>2</v>
      </c>
      <c r="F78" s="261" t="s">
        <v>31</v>
      </c>
      <c r="G78" s="209">
        <f>E78*M78</f>
        <v>7.4</v>
      </c>
      <c r="L78" s="143"/>
      <c r="M78" s="137">
        <f>IF(F78="A",4,IF(F78="A-",3.7,IF(F78="B+",3.3,IF(F78="B",3,IF(F78="B-",2.7,IF(F78="C+",2.3,IF(F78="C",2,IF(F78="D",1))))))))</f>
        <v>3.7</v>
      </c>
    </row>
    <row r="79" spans="1:14" customHeight="1" ht="17.15">
      <c r="A79" s="323"/>
      <c r="B79" s="194">
        <v>236234</v>
      </c>
      <c r="C79" s="179" t="s">
        <v>107</v>
      </c>
      <c r="D79" s="195"/>
      <c r="E79" s="178">
        <v>2</v>
      </c>
      <c r="F79" s="261" t="s">
        <v>39</v>
      </c>
      <c r="G79" s="209">
        <f>E79*M79</f>
        <v>5.4</v>
      </c>
      <c r="L79" s="143"/>
      <c r="M79" s="137">
        <f>IF(F79="A",4,IF(F79="A-",3.7,IF(F79="B+",3.3,IF(F79="B",3,IF(F79="B-",2.7,IF(F79="C+",2.3,IF(F79="C",2,IF(F79="D",1))))))))</f>
        <v>2.7</v>
      </c>
    </row>
    <row r="80" spans="1:14" customHeight="1" ht="17.15">
      <c r="A80" s="323"/>
      <c r="B80" s="269">
        <v>236252</v>
      </c>
      <c r="C80" s="316" t="s">
        <v>141</v>
      </c>
      <c r="D80" s="317"/>
      <c r="E80" s="178">
        <v>3</v>
      </c>
      <c r="F80" s="262" t="s">
        <v>71</v>
      </c>
      <c r="G80" s="210">
        <f>E80*M80</f>
        <v>12</v>
      </c>
      <c r="L80" s="143"/>
      <c r="M80" s="137">
        <f>IF(F80="A",4,IF(F80="A-",3.7,IF(F80="B+",3.3,IF(F80="B",3,IF(F80="B-",2.7,IF(F80="C+",2.3,IF(F80="C",2,IF(F80="D",1))))))))</f>
        <v>4</v>
      </c>
    </row>
    <row r="81" spans="1:14" customHeight="1" ht="17.15">
      <c r="A81" s="302" t="s">
        <v>109</v>
      </c>
      <c r="B81" s="174">
        <v>237107</v>
      </c>
      <c r="C81" s="175" t="s">
        <v>110</v>
      </c>
      <c r="D81" s="192"/>
      <c r="E81" s="193">
        <v>1</v>
      </c>
      <c r="F81" s="260" t="s">
        <v>31</v>
      </c>
      <c r="G81" s="211">
        <f>E81*M81</f>
        <v>3.7</v>
      </c>
      <c r="L81" s="143"/>
      <c r="M81" s="137">
        <f>IF(F81="A",4,IF(F81="A-",3.7,IF(F81="B+",3.3,IF(F81="B",3,IF(F81="B-",2.7,IF(F81="C+",2.3,IF(F81="C",2,IF(F81="D",1))))))))</f>
        <v>3.7</v>
      </c>
    </row>
    <row r="82" spans="1:14" customHeight="1" ht="17.15">
      <c r="A82" s="303"/>
      <c r="B82" s="178">
        <v>237312</v>
      </c>
      <c r="C82" s="179" t="s">
        <v>111</v>
      </c>
      <c r="D82" s="195"/>
      <c r="E82" s="196">
        <v>3</v>
      </c>
      <c r="F82" s="261" t="s">
        <v>71</v>
      </c>
      <c r="G82" s="209">
        <f>E82*M82</f>
        <v>12</v>
      </c>
      <c r="L82" s="143"/>
      <c r="M82" s="137">
        <f>IF(F82="A",4,IF(F82="A-",3.7,IF(F82="B+",3.3,IF(F82="B",3,IF(F82="B-",2.7,IF(F82="C+",2.3,IF(F82="C",2,IF(F82="D",1))))))))</f>
        <v>4</v>
      </c>
    </row>
    <row r="83" spans="1:14" customHeight="1" ht="17.15">
      <c r="A83" s="303"/>
      <c r="B83" s="178">
        <v>237227</v>
      </c>
      <c r="C83" s="179" t="s">
        <v>112</v>
      </c>
      <c r="D83" s="195"/>
      <c r="E83" s="196">
        <v>2</v>
      </c>
      <c r="F83" s="261" t="s">
        <v>71</v>
      </c>
      <c r="G83" s="209">
        <f>E83*M83</f>
        <v>8</v>
      </c>
      <c r="L83" s="143"/>
      <c r="M83" s="137">
        <f>IF(F83="A",4,IF(F83="A-",3.7,IF(F83="B+",3.3,IF(F83="B",3,IF(F83="B-",2.7,IF(F83="C+",2.3,IF(F83="C",2,IF(F83="D",1))))))))</f>
        <v>4</v>
      </c>
    </row>
    <row r="84" spans="1:14" customHeight="1" ht="17.15">
      <c r="A84" s="303"/>
      <c r="B84" s="178">
        <v>237228</v>
      </c>
      <c r="C84" s="179" t="s">
        <v>113</v>
      </c>
      <c r="D84" s="195"/>
      <c r="E84" s="196">
        <v>2</v>
      </c>
      <c r="F84" s="261" t="s">
        <v>33</v>
      </c>
      <c r="G84" s="209">
        <f>E84*M84</f>
        <v>6</v>
      </c>
      <c r="L84" s="143"/>
      <c r="M84" s="137">
        <f>IF(F84="A",4,IF(F84="A-",3.7,IF(F84="B+",3.3,IF(F84="B",3,IF(F84="B-",2.7,IF(F84="C+",2.3,IF(F84="C",2,IF(F84="D",1))))))))</f>
        <v>3</v>
      </c>
    </row>
    <row r="85" spans="1:14" customHeight="1" ht="17.15">
      <c r="A85" s="303"/>
      <c r="B85" s="268">
        <v>237233</v>
      </c>
      <c r="C85" s="324" t="s">
        <v>142</v>
      </c>
      <c r="D85" s="325"/>
      <c r="E85" s="197">
        <v>2</v>
      </c>
      <c r="F85" s="261" t="s">
        <v>31</v>
      </c>
      <c r="G85" s="209">
        <f>E85*M85</f>
        <v>7.4</v>
      </c>
      <c r="L85" s="144"/>
      <c r="M85" s="137">
        <f>IF(F85="A",4,IF(F85="A-",3.7,IF(F85="B+",3.3,IF(F85="B",3,IF(F85="B-",2.7,IF(F85="C+",2.3,IF(F85="C",2,IF(F85="D",1))))))))</f>
        <v>3.7</v>
      </c>
    </row>
    <row r="86" spans="1:14" customHeight="1" ht="17.15">
      <c r="A86" s="304"/>
      <c r="B86" s="268">
        <v>237240</v>
      </c>
      <c r="C86" s="326" t="s">
        <v>143</v>
      </c>
      <c r="D86" s="327"/>
      <c r="E86" s="202">
        <v>4</v>
      </c>
      <c r="F86" s="262" t="s">
        <v>71</v>
      </c>
      <c r="G86" s="210">
        <f>E86*M86</f>
        <v>16</v>
      </c>
      <c r="L86" s="144"/>
      <c r="M86" s="137">
        <f>IF(F86="A",4,IF(F86="A-",3.7,IF(F86="B+",3.3,IF(F86="B",3,IF(F86="B-",2.7,IF(F86="C+",2.3,IF(F86="C",2,IF(F86="D",1))))))))</f>
        <v>4</v>
      </c>
    </row>
    <row r="87" spans="1:14" customHeight="1" ht="17.15">
      <c r="A87" s="305" t="s">
        <v>116</v>
      </c>
      <c r="B87" s="174">
        <v>238108</v>
      </c>
      <c r="C87" s="175" t="s">
        <v>117</v>
      </c>
      <c r="D87" s="192"/>
      <c r="E87" s="193">
        <v>1</v>
      </c>
      <c r="F87" s="260" t="s">
        <v>71</v>
      </c>
      <c r="G87" s="209">
        <f>E87*M87</f>
        <v>4</v>
      </c>
      <c r="L87" s="144"/>
      <c r="M87" s="137">
        <f>IF(F87="A",4,IF(F87="A-",3.7,IF(F87="B+",3.3,IF(F87="B",3,IF(F87="B-",2.7,IF(F87="C+",2.3,IF(F87="C",2,IF(F87="D",1))))))))</f>
        <v>4</v>
      </c>
    </row>
    <row r="88" spans="1:14" customHeight="1" ht="17.15">
      <c r="A88" s="306"/>
      <c r="B88" s="178">
        <v>238314</v>
      </c>
      <c r="C88" s="179" t="s">
        <v>118</v>
      </c>
      <c r="D88" s="195"/>
      <c r="E88" s="196">
        <v>3</v>
      </c>
      <c r="F88" s="261" t="s">
        <v>71</v>
      </c>
      <c r="G88" s="209">
        <f>E88*M88</f>
        <v>12</v>
      </c>
      <c r="L88" s="144"/>
      <c r="M88" s="137">
        <f>IF(F88="A",4,IF(F88="A-",3.7,IF(F88="B+",3.3,IF(F88="B",3,IF(F88="B-",2.7,IF(F88="C+",2.3,IF(F88="C",2,IF(F88="D",1))))))))</f>
        <v>4</v>
      </c>
    </row>
    <row r="89" spans="1:14" customHeight="1" ht="17.15">
      <c r="A89" s="307"/>
      <c r="B89" s="203">
        <v>238615</v>
      </c>
      <c r="C89" s="204" t="s">
        <v>119</v>
      </c>
      <c r="D89" s="205"/>
      <c r="E89" s="206">
        <v>6</v>
      </c>
      <c r="F89" s="267" t="s">
        <v>71</v>
      </c>
      <c r="G89" s="209">
        <f>E89*M89</f>
        <v>24</v>
      </c>
      <c r="L89" s="144"/>
      <c r="M89" s="137">
        <f>IF(F89="A",4,IF(F89="A-",3.7,IF(F89="B+",3.3,IF(F89="B",3,IF(F89="B-",2.7,IF(F89="C+",2.3,IF(F89="C",2,IF(F89="D",1))))))))</f>
        <v>4</v>
      </c>
    </row>
    <row r="90" spans="1:14" customHeight="1" ht="17.15">
      <c r="A90" s="320" t="s">
        <v>120</v>
      </c>
      <c r="B90" s="321"/>
      <c r="C90" s="321"/>
      <c r="D90" s="207"/>
      <c r="E90" s="207">
        <f>SUM(E15:E54)+SUM(E55:E89)</f>
        <v>148</v>
      </c>
      <c r="F90" s="145"/>
      <c r="G90" s="207">
        <f>SUM(G15:G54)+SUM(G55:G89)</f>
        <v>507.3</v>
      </c>
      <c r="L90" s="144"/>
      <c r="M90" s="137"/>
    </row>
    <row r="91" spans="1:14" customHeight="1" ht="17.15">
      <c r="A91" s="146"/>
      <c r="B91" s="146"/>
      <c r="E91" s="146"/>
      <c r="F91" s="146"/>
      <c r="G91" s="147"/>
      <c r="H91" s="146"/>
      <c r="L91" s="144"/>
    </row>
    <row r="92" spans="1:14" customHeight="1" ht="17.15">
      <c r="A92" s="148" t="s">
        <v>121</v>
      </c>
      <c r="B92" s="148"/>
      <c r="C92" s="322" t="s">
        <v>144</v>
      </c>
      <c r="D92" s="322"/>
      <c r="E92" s="322"/>
      <c r="F92" s="322"/>
      <c r="G92" s="322"/>
      <c r="H92" s="149"/>
      <c r="L92" s="150"/>
    </row>
    <row r="93" spans="1:14" customHeight="1" ht="17.15">
      <c r="A93" s="151" t="s">
        <v>145</v>
      </c>
      <c r="B93" s="120"/>
      <c r="C93" s="322"/>
      <c r="D93" s="322"/>
      <c r="E93" s="322"/>
      <c r="F93" s="322"/>
      <c r="G93" s="322"/>
      <c r="H93" s="149"/>
      <c r="L93" s="150"/>
    </row>
    <row r="94" spans="1:14" customHeight="1" ht="16">
      <c r="A94" s="152"/>
      <c r="B94" s="148"/>
      <c r="C94" s="322"/>
      <c r="D94" s="322"/>
      <c r="E94" s="322"/>
      <c r="F94" s="322"/>
      <c r="G94" s="322"/>
      <c r="H94" s="149"/>
    </row>
    <row r="95" spans="1:14" customHeight="1" ht="16">
      <c r="A95" s="152"/>
      <c r="B95" s="148"/>
      <c r="C95" s="322"/>
      <c r="D95" s="322"/>
      <c r="E95" s="322"/>
      <c r="F95" s="322"/>
      <c r="G95" s="322"/>
      <c r="H95" s="149"/>
      <c r="L95" s="153"/>
      <c r="M95" s="154"/>
    </row>
    <row r="96" spans="1:14" customHeight="1" ht="16">
      <c r="C96" s="155"/>
      <c r="D96" s="155"/>
      <c r="E96" s="156"/>
      <c r="F96" s="156"/>
      <c r="G96" s="157"/>
      <c r="H96" s="152"/>
      <c r="L96" s="153"/>
      <c r="M96" s="154"/>
    </row>
    <row r="97" spans="1:14" customHeight="1" ht="16">
      <c r="C97" s="158" t="s">
        <v>124</v>
      </c>
      <c r="D97" s="158"/>
      <c r="E97" s="159" t="s">
        <v>125</v>
      </c>
      <c r="F97" s="160">
        <f>G90/E90</f>
        <v>3.4277027027027</v>
      </c>
      <c r="G97" s="160"/>
      <c r="L97" s="153"/>
      <c r="M97" s="154"/>
    </row>
    <row r="98" spans="1:14" customHeight="1" ht="16">
      <c r="C98" s="161" t="s">
        <v>126</v>
      </c>
      <c r="D98" s="161"/>
      <c r="E98" s="159"/>
      <c r="F98" s="159"/>
      <c r="G98" s="160"/>
      <c r="L98" s="153"/>
      <c r="M98" s="154"/>
    </row>
    <row r="99" spans="1:14" customHeight="1" ht="16">
      <c r="C99" s="158" t="s">
        <v>127</v>
      </c>
      <c r="D99" s="158"/>
      <c r="E99" s="162" t="s">
        <v>125</v>
      </c>
      <c r="F99" s="158" t="str">
        <f>IF(F97&gt;=3.51,"DENGAN PUJIAN",IF(F97&gt;=3.01,"SANGAT MEMUASKAN",IF(F97&gt;=2.76,"MEMUASKAN","Cukup")))</f>
        <v>SANGAT MEMUASKAN</v>
      </c>
      <c r="G99" s="152"/>
      <c r="L99" s="163"/>
      <c r="M99" s="164"/>
    </row>
    <row r="100" spans="1:14" customHeight="1" ht="16">
      <c r="C100" s="161" t="s">
        <v>128</v>
      </c>
      <c r="D100" s="161"/>
      <c r="E100" s="165"/>
      <c r="F100" s="161" t="str">
        <f>IF(F97&gt;=3.51,"(Cumlaude)",IF(F97&gt;=3.01,"(Very Satisfactory)",IF(F97&gt;=2.76,"(Satisfactory)","(Fair)")))</f>
        <v>(Very Satisfactory)</v>
      </c>
      <c r="G100" s="152"/>
    </row>
    <row r="101" spans="1:14" customHeight="1" ht="16">
      <c r="B101" s="166"/>
    </row>
    <row r="102" spans="1:14" customHeight="1" ht="16">
      <c r="B102" s="167"/>
    </row>
    <row r="103" spans="1:14" customHeight="1" ht="16">
      <c r="C103" s="115" t="s">
        <v>45</v>
      </c>
      <c r="E103" s="168" t="s">
        <v>146</v>
      </c>
      <c r="H103" s="116"/>
    </row>
    <row r="104" spans="1:14" customHeight="1" ht="16">
      <c r="E104" s="169"/>
      <c r="F104" s="123"/>
      <c r="G104" s="123"/>
      <c r="H104" s="116"/>
    </row>
    <row r="105" spans="1:14" customHeight="1" ht="16">
      <c r="C105" s="116"/>
      <c r="E105" s="116" t="s">
        <v>130</v>
      </c>
      <c r="H105" s="124"/>
    </row>
    <row r="106" spans="1:14" customHeight="1" ht="16">
      <c r="E106" s="124"/>
      <c r="H106" s="124"/>
      <c r="I106" s="116"/>
    </row>
    <row r="107" spans="1:14" customHeight="1" ht="16">
      <c r="E107" s="124"/>
      <c r="H107" s="124"/>
      <c r="I107" s="116"/>
    </row>
    <row r="108" spans="1:14" customHeight="1" ht="19.5">
      <c r="E108" s="124"/>
      <c r="H108" s="124"/>
      <c r="I108" s="124"/>
    </row>
    <row r="109" spans="1:14" customHeight="1" ht="16">
      <c r="E109" s="124"/>
      <c r="H109" s="124"/>
      <c r="I109" s="124"/>
    </row>
    <row r="110" spans="1:14" customHeight="1" ht="16">
      <c r="C110" s="125"/>
      <c r="E110" s="170" t="s">
        <v>147</v>
      </c>
      <c r="H110" s="124"/>
      <c r="I110" s="124"/>
    </row>
    <row r="111" spans="1:14" customHeight="1" ht="16">
      <c r="B111" s="116"/>
      <c r="C111" s="116"/>
      <c r="E111" s="263" t="s">
        <v>132</v>
      </c>
      <c r="I111" s="124"/>
    </row>
    <row r="112" spans="1:14" customHeight="1" ht="16">
      <c r="I112" s="124"/>
    </row>
    <row r="113" spans="1:14" customHeight="1" ht="16">
      <c r="I113" s="124"/>
    </row>
    <row r="114" spans="1:14" customHeight="1" ht="16"/>
    <row r="115" spans="1:14" customHeight="1" ht="16">
      <c r="G115" s="171"/>
    </row>
    <row r="116" spans="1:14" customHeight="1" ht="16"/>
    <row r="117" spans="1:14" customHeight="1" ht="16"/>
    <row r="118" spans="1:14" customHeight="1" ht="16"/>
    <row r="119" spans="1:14" customHeight="1" ht="16"/>
    <row r="120" spans="1:14" customHeight="1" ht="16"/>
    <row r="121" spans="1:14" customHeight="1" ht="16"/>
    <row r="122" spans="1:14" customHeight="1" ht="16"/>
    <row r="123" spans="1:14" customHeight="1" ht="16"/>
    <row r="124" spans="1:14" customHeight="1" ht="16"/>
    <row r="126" spans="1:14" customHeight="1" ht="15.5">
      <c r="H126" s="171"/>
    </row>
    <row r="147" spans="1:14" customHeight="1" ht="15.5">
      <c r="H147" s="171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false"/>
  <mergeCells>
    <mergeCell ref="A90:C90"/>
    <mergeCell ref="C92:G95"/>
    <mergeCell ref="A26:A36"/>
    <mergeCell ref="A37:A47"/>
    <mergeCell ref="A48:A58"/>
    <mergeCell ref="A59:A70"/>
    <mergeCell ref="A71:A80"/>
    <mergeCell ref="A81:A86"/>
    <mergeCell ref="C85:D85"/>
    <mergeCell ref="C86:D86"/>
    <mergeCell ref="A15:A25"/>
    <mergeCell ref="A87:A89"/>
    <mergeCell ref="A3:G3"/>
    <mergeCell ref="A4:G4"/>
    <mergeCell ref="A13:A14"/>
    <mergeCell ref="C13:D13"/>
    <mergeCell ref="C14:D14"/>
    <mergeCell ref="C70:D70"/>
    <mergeCell ref="C77:D77"/>
    <mergeCell ref="C80:D80"/>
  </mergeCells>
  <printOptions gridLines="false" gridLinesSet="true"/>
  <pageMargins left="0.7" right="0.7" top="0.75" bottom="0.75" header="0.3" footer="0.3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62"/>
  <sheetViews>
    <sheetView tabSelected="0" workbookViewId="0" showGridLines="true" showRowColHeaders="1">
      <selection activeCell="D125" sqref="D125"/>
    </sheetView>
  </sheetViews>
  <sheetFormatPr customHeight="true" defaultRowHeight="14.5" defaultColWidth="9.1796875" outlineLevelRow="0" outlineLevelCol="0"/>
  <cols>
    <col min="1" max="1" width="7.26953125" customWidth="true" style="115"/>
    <col min="2" max="2" width="15.453125" customWidth="true" style="115"/>
    <col min="3" max="3" width="55.81640625" customWidth="true" style="115"/>
    <col min="4" max="4" width="22.81640625" customWidth="true" style="115"/>
    <col min="5" max="5" width="12.26953125" customWidth="true" style="115"/>
    <col min="6" max="6" width="12.26953125" customWidth="true" style="115"/>
    <col min="7" max="7" width="12.26953125" customWidth="true" style="115"/>
    <col min="8" max="8" width="5.7265625" customWidth="true" style="115"/>
    <col min="9" max="9" width="5.7265625" customWidth="true" style="115"/>
    <col min="10" max="10" width="5.7265625" customWidth="true" style="115"/>
    <col min="11" max="11" width="5.7265625" customWidth="true" style="115"/>
    <col min="12" max="12" width="5.7265625" customWidth="true" style="115"/>
    <col min="13" max="13" width="5.7265625" hidden="true" customWidth="true" style="115"/>
    <col min="14" max="14" width="5.7265625" customWidth="true" style="115"/>
  </cols>
  <sheetData>
    <row r="1" spans="1:14" customHeight="1" ht="18.75">
      <c r="A1" s="217"/>
      <c r="B1" s="217"/>
      <c r="C1" s="217"/>
      <c r="D1" s="217"/>
      <c r="E1" s="217"/>
      <c r="F1" s="217"/>
      <c r="G1" s="217"/>
    </row>
    <row r="2" spans="1:14" customHeight="1" ht="20.15">
      <c r="A2" s="218"/>
      <c r="B2" s="218"/>
      <c r="C2" s="218"/>
      <c r="D2" s="218"/>
      <c r="E2" s="218"/>
      <c r="F2" s="218"/>
      <c r="G2" s="218"/>
      <c r="H2" s="114"/>
      <c r="I2" s="114"/>
    </row>
    <row r="3" spans="1:14" customHeight="1" ht="22">
      <c r="A3" s="218"/>
      <c r="B3" s="218"/>
      <c r="C3" s="218"/>
      <c r="D3" s="218"/>
      <c r="E3" s="218"/>
      <c r="F3" s="218"/>
      <c r="G3" s="218"/>
      <c r="H3" s="114"/>
      <c r="I3" s="114"/>
    </row>
    <row r="4" spans="1:14" customHeight="1" ht="15">
      <c r="A4" s="217"/>
      <c r="B4" s="217"/>
      <c r="C4" s="217"/>
      <c r="D4" s="217"/>
      <c r="E4" s="217"/>
      <c r="F4" s="219"/>
      <c r="G4" s="219"/>
      <c r="H4" s="116"/>
      <c r="I4" s="117"/>
      <c r="J4" s="116"/>
      <c r="K4" s="116"/>
    </row>
    <row r="5" spans="1:14" customHeight="1" ht="19">
      <c r="A5" s="328" t="s">
        <v>148</v>
      </c>
      <c r="B5" s="328"/>
      <c r="C5" s="328"/>
      <c r="D5" s="328"/>
      <c r="E5" s="328"/>
      <c r="F5" s="328"/>
      <c r="G5" s="328"/>
      <c r="H5" s="118"/>
      <c r="I5" s="118"/>
    </row>
    <row r="6" spans="1:14" customHeight="1" ht="15">
      <c r="A6" s="329" t="s">
        <v>149</v>
      </c>
      <c r="B6" s="329"/>
      <c r="C6" s="329"/>
      <c r="D6" s="329"/>
      <c r="E6" s="329"/>
      <c r="F6" s="329"/>
      <c r="G6" s="329"/>
      <c r="H6" s="119"/>
      <c r="I6" s="118"/>
    </row>
    <row r="7" spans="1:14" customHeight="1" ht="15">
      <c r="A7" s="330" t="s">
        <v>150</v>
      </c>
      <c r="B7" s="330"/>
      <c r="C7" s="330"/>
      <c r="D7" s="330"/>
      <c r="E7" s="330"/>
      <c r="F7" s="330"/>
      <c r="G7" s="330"/>
      <c r="H7" s="127"/>
      <c r="I7" s="127"/>
    </row>
    <row r="8" spans="1:14" customHeight="1" ht="14.25">
      <c r="A8" s="331"/>
      <c r="B8" s="331"/>
      <c r="C8" s="331"/>
      <c r="D8" s="331"/>
      <c r="E8" s="331"/>
      <c r="F8" s="331"/>
      <c r="G8" s="331"/>
      <c r="H8" s="121"/>
      <c r="I8" s="121"/>
    </row>
    <row r="9" spans="1:14" customHeight="1" ht="17.15">
      <c r="A9" s="220" t="s">
        <v>5</v>
      </c>
      <c r="B9" s="220"/>
      <c r="C9" s="221" t="str">
        <f>'Isi Transkrip'!C6</f>
        <v>: Uswatun Khasanah</v>
      </c>
      <c r="D9" s="222" t="s">
        <v>151</v>
      </c>
      <c r="E9" s="222" t="s">
        <v>152</v>
      </c>
      <c r="F9" s="217"/>
      <c r="G9" s="217"/>
      <c r="H9" s="124"/>
    </row>
    <row r="10" spans="1:14" customHeight="1" ht="17.15">
      <c r="A10" s="223" t="s">
        <v>153</v>
      </c>
      <c r="B10" s="224"/>
      <c r="C10" s="225"/>
      <c r="D10" s="226" t="s">
        <v>154</v>
      </c>
      <c r="E10" s="227" t="s">
        <v>155</v>
      </c>
      <c r="F10" s="217"/>
      <c r="G10" s="217"/>
      <c r="H10" s="124"/>
    </row>
    <row r="11" spans="1:14" customHeight="1" ht="17.15">
      <c r="A11" s="228" t="s">
        <v>156</v>
      </c>
      <c r="B11" s="220"/>
      <c r="C11" s="222" t="str">
        <f>'Isi Transkrip'!C7</f>
        <v>: 172120108</v>
      </c>
      <c r="D11" s="222" t="s">
        <v>157</v>
      </c>
      <c r="E11" s="220" t="s">
        <v>158</v>
      </c>
      <c r="F11" s="217"/>
      <c r="G11" s="217"/>
      <c r="H11" s="124"/>
    </row>
    <row r="12" spans="1:14" customHeight="1" ht="17.15">
      <c r="A12" s="223" t="s">
        <v>159</v>
      </c>
      <c r="B12" s="229"/>
      <c r="C12" s="226"/>
      <c r="D12" s="226" t="s">
        <v>160</v>
      </c>
      <c r="E12" s="227" t="s">
        <v>161</v>
      </c>
      <c r="F12" s="217"/>
      <c r="G12" s="217"/>
      <c r="H12" s="124"/>
    </row>
    <row r="13" spans="1:14" customHeight="1" ht="17.15">
      <c r="A13" s="230" t="s">
        <v>11</v>
      </c>
      <c r="B13" s="220"/>
      <c r="C13" s="220" t="str">
        <f>'Isi Transkrip'!C8</f>
        <v>: Purworejo, 07 Juni 1998</v>
      </c>
      <c r="D13" s="222" t="s">
        <v>162</v>
      </c>
      <c r="E13" s="220" t="s">
        <v>163</v>
      </c>
      <c r="F13" s="217"/>
      <c r="G13" s="217"/>
      <c r="H13" s="124"/>
    </row>
    <row r="14" spans="1:14" customHeight="1" ht="17.15">
      <c r="A14" s="123" t="s">
        <v>13</v>
      </c>
      <c r="B14" s="124"/>
      <c r="C14" s="123" t="s">
        <v>164</v>
      </c>
      <c r="D14" s="128" t="s">
        <v>165</v>
      </c>
      <c r="E14" s="123" t="s">
        <v>166</v>
      </c>
      <c r="H14" s="124"/>
    </row>
    <row r="15" spans="1:14" customHeight="1" ht="17.15">
      <c r="A15" s="126" t="s">
        <v>15</v>
      </c>
      <c r="B15" s="120"/>
      <c r="C15" s="120" t="str">
        <f>'Isi Transkrip'!C10</f>
        <v>: -</v>
      </c>
      <c r="D15" s="120" t="s">
        <v>3</v>
      </c>
      <c r="E15" s="120" t="str">
        <f>'Isi Transkrip'!E5</f>
        <v>: 23 Februari 2022</v>
      </c>
      <c r="H15" s="124"/>
    </row>
    <row r="16" spans="1:14" customHeight="1" ht="17.15">
      <c r="A16" s="215" t="s">
        <v>167</v>
      </c>
      <c r="B16" s="214"/>
      <c r="C16" s="213"/>
      <c r="D16" s="213" t="s">
        <v>168</v>
      </c>
      <c r="E16" s="123" t="s">
        <v>169</v>
      </c>
      <c r="H16" s="124"/>
    </row>
    <row r="17" spans="1:14" customHeight="1" ht="15">
      <c r="A17" s="231"/>
      <c r="B17" s="231"/>
      <c r="C17" s="231"/>
      <c r="D17" s="231"/>
      <c r="E17" s="231"/>
      <c r="F17" s="231"/>
      <c r="G17" s="231"/>
      <c r="H17" s="130"/>
      <c r="I17" s="124"/>
      <c r="J17" s="124"/>
      <c r="K17" s="124"/>
    </row>
    <row r="18" spans="1:14" customHeight="1" ht="16">
      <c r="A18" s="332" t="s">
        <v>16</v>
      </c>
      <c r="B18" s="232" t="s">
        <v>17</v>
      </c>
      <c r="C18" s="334" t="s">
        <v>18</v>
      </c>
      <c r="D18" s="335"/>
      <c r="E18" s="232" t="s">
        <v>19</v>
      </c>
      <c r="F18" s="232" t="s">
        <v>20</v>
      </c>
      <c r="G18" s="232" t="s">
        <v>21</v>
      </c>
      <c r="H18" s="132"/>
      <c r="J18" s="124"/>
      <c r="K18" s="124"/>
      <c r="M18" s="133" t="s">
        <v>22</v>
      </c>
    </row>
    <row r="19" spans="1:14" customHeight="1" ht="16">
      <c r="A19" s="333"/>
      <c r="B19" s="233" t="s">
        <v>23</v>
      </c>
      <c r="C19" s="336" t="s">
        <v>24</v>
      </c>
      <c r="D19" s="337"/>
      <c r="E19" s="233" t="s">
        <v>25</v>
      </c>
      <c r="F19" s="233" t="s">
        <v>26</v>
      </c>
      <c r="G19" s="233" t="s">
        <v>27</v>
      </c>
      <c r="J19" s="124"/>
      <c r="K19" s="124"/>
      <c r="M19" s="135" t="s">
        <v>28</v>
      </c>
    </row>
    <row r="20" spans="1:14" customHeight="1" ht="19">
      <c r="A20" s="305" t="s">
        <v>29</v>
      </c>
      <c r="B20" s="174">
        <v>231101</v>
      </c>
      <c r="C20" s="175" t="s">
        <v>30</v>
      </c>
      <c r="D20" s="176"/>
      <c r="E20" s="177">
        <f>'Isi Transkrip'!E15</f>
        <v>1</v>
      </c>
      <c r="F20" s="264" t="s">
        <v>31</v>
      </c>
      <c r="G20" s="208">
        <f>E20*M20</f>
        <v>3.7</v>
      </c>
      <c r="J20" s="124"/>
      <c r="K20" s="124"/>
      <c r="L20" s="136"/>
      <c r="M20" s="137">
        <f>IF(F20="A",4,IF(F20="A-",3.7,IF(F20="B+",3.3,IF(F20="B",3,IF(F20="B-",2.7,IF(F20="C+",2.3,IF(F20="C",2,IF(F20="D",1))))))))</f>
        <v>3.7</v>
      </c>
    </row>
    <row r="21" spans="1:14" customHeight="1" ht="19">
      <c r="A21" s="306"/>
      <c r="B21" s="178">
        <v>231209</v>
      </c>
      <c r="C21" s="179" t="s">
        <v>32</v>
      </c>
      <c r="D21" s="180"/>
      <c r="E21" s="181">
        <f>'Isi Transkrip'!E16</f>
        <v>2</v>
      </c>
      <c r="F21" s="261" t="s">
        <v>44</v>
      </c>
      <c r="G21" s="209">
        <f>E21*M21</f>
        <v>6.6</v>
      </c>
      <c r="J21" s="124"/>
      <c r="K21" s="124"/>
      <c r="L21" s="136"/>
      <c r="M21" s="137">
        <f>IF(F21="A",4,IF(F21="A-",3.7,IF(F21="B+",3.3,IF(F21="B",3,IF(F21="B-",2.7,IF(F21="C+",2.3,IF(F21="C",2,IF(F21="D",1))))))))</f>
        <v>3.3</v>
      </c>
    </row>
    <row r="22" spans="1:14" customHeight="1" ht="19">
      <c r="A22" s="306"/>
      <c r="B22" s="178">
        <v>231213</v>
      </c>
      <c r="C22" s="179" t="s">
        <v>34</v>
      </c>
      <c r="D22" s="180"/>
      <c r="E22" s="181">
        <f>'Isi Transkrip'!E17</f>
        <v>2</v>
      </c>
      <c r="F22" s="261" t="s">
        <v>31</v>
      </c>
      <c r="G22" s="209">
        <f>E22*M22</f>
        <v>7.4</v>
      </c>
      <c r="L22" s="136"/>
      <c r="M22" s="137">
        <f>IF(F22="A",4,IF(F22="A-",3.7,IF(F22="B+",3.3,IF(F22="B",3,IF(F22="B-",2.7,IF(F22="C+",2.3,IF(F22="C",2,IF(F22="D",1))))))))</f>
        <v>3.7</v>
      </c>
    </row>
    <row r="23" spans="1:14" customHeight="1" ht="19">
      <c r="A23" s="306"/>
      <c r="B23" s="178">
        <v>231204</v>
      </c>
      <c r="C23" s="182" t="s">
        <v>35</v>
      </c>
      <c r="D23" s="180"/>
      <c r="E23" s="181">
        <f>'Isi Transkrip'!E18</f>
        <v>2</v>
      </c>
      <c r="F23" s="261" t="s">
        <v>44</v>
      </c>
      <c r="G23" s="209">
        <f>E23*M23</f>
        <v>6.6</v>
      </c>
      <c r="L23" s="136"/>
      <c r="M23" s="137">
        <f>IF(F23="A",4,IF(F23="A-",3.7,IF(F23="B+",3.3,IF(F23="B",3,IF(F23="B-",2.7,IF(F23="C+",2.3,IF(F23="C",2,IF(F23="D",1))))))))</f>
        <v>3.3</v>
      </c>
    </row>
    <row r="24" spans="1:14" customHeight="1" ht="19">
      <c r="A24" s="306"/>
      <c r="B24" s="178">
        <v>231201</v>
      </c>
      <c r="C24" s="179" t="s">
        <v>36</v>
      </c>
      <c r="D24" s="180"/>
      <c r="E24" s="181">
        <f>'Isi Transkrip'!E19</f>
        <v>2</v>
      </c>
      <c r="F24" s="261" t="s">
        <v>44</v>
      </c>
      <c r="G24" s="209">
        <f>E24*M24</f>
        <v>6.6</v>
      </c>
      <c r="L24" s="136"/>
      <c r="M24" s="137">
        <f>IF(F24="A",4,IF(F24="A-",3.7,IF(F24="B+",3.3,IF(F24="B",3,IF(F24="B-",2.7,IF(F24="C+",2.3,IF(F24="C",2,IF(F24="D",1))))))))</f>
        <v>3.3</v>
      </c>
    </row>
    <row r="25" spans="1:14" customHeight="1" ht="19">
      <c r="A25" s="306"/>
      <c r="B25" s="178">
        <v>231205</v>
      </c>
      <c r="C25" s="179" t="s">
        <v>38</v>
      </c>
      <c r="D25" s="180"/>
      <c r="E25" s="181">
        <f>'Isi Transkrip'!E20</f>
        <v>2</v>
      </c>
      <c r="F25" s="261" t="s">
        <v>39</v>
      </c>
      <c r="G25" s="209">
        <f>E25*M25</f>
        <v>5.4</v>
      </c>
      <c r="L25" s="136"/>
      <c r="M25" s="137">
        <f>IF(F25="A",4,IF(F25="A-",3.7,IF(F25="B+",3.3,IF(F25="B",3,IF(F25="B-",2.7,IF(F25="C+",2.3,IF(F25="C",2,IF(F25="D",1))))))))</f>
        <v>2.7</v>
      </c>
    </row>
    <row r="26" spans="1:14" customHeight="1" ht="19">
      <c r="A26" s="306"/>
      <c r="B26" s="178">
        <v>231208</v>
      </c>
      <c r="C26" s="179" t="s">
        <v>40</v>
      </c>
      <c r="D26" s="180"/>
      <c r="E26" s="181">
        <f>'Isi Transkrip'!E21</f>
        <v>2</v>
      </c>
      <c r="F26" s="261" t="s">
        <v>33</v>
      </c>
      <c r="G26" s="209">
        <f>E26*M26</f>
        <v>6</v>
      </c>
      <c r="L26" s="136"/>
      <c r="M26" s="137">
        <f>IF(F26="A",4,IF(F26="A-",3.7,IF(F26="B+",3.3,IF(F26="B",3,IF(F26="B-",2.7,IF(F26="C+",2.3,IF(F26="C",2,IF(F26="D",1))))))))</f>
        <v>3</v>
      </c>
    </row>
    <row r="27" spans="1:14" customHeight="1" ht="19">
      <c r="A27" s="306"/>
      <c r="B27" s="178">
        <v>231212</v>
      </c>
      <c r="C27" s="179" t="s">
        <v>41</v>
      </c>
      <c r="D27" s="180"/>
      <c r="E27" s="181">
        <f>'Isi Transkrip'!E22</f>
        <v>2</v>
      </c>
      <c r="F27" s="261" t="s">
        <v>44</v>
      </c>
      <c r="G27" s="209">
        <f>E27*M27</f>
        <v>6.6</v>
      </c>
      <c r="L27" s="136"/>
      <c r="M27" s="137">
        <f>IF(F27="A",4,IF(F27="A-",3.7,IF(F27="B+",3.3,IF(F27="B",3,IF(F27="B-",2.7,IF(F27="C+",2.3,IF(F27="C",2,IF(F27="D",1))))))))</f>
        <v>3.3</v>
      </c>
    </row>
    <row r="28" spans="1:14" customHeight="1" ht="19">
      <c r="A28" s="306"/>
      <c r="B28" s="178">
        <v>231249</v>
      </c>
      <c r="C28" s="179" t="s">
        <v>42</v>
      </c>
      <c r="D28" s="180"/>
      <c r="E28" s="181">
        <f>'Isi Transkrip'!E23</f>
        <v>2</v>
      </c>
      <c r="F28" s="261" t="s">
        <v>33</v>
      </c>
      <c r="G28" s="209">
        <f>E28*M28</f>
        <v>6</v>
      </c>
      <c r="L28" s="136"/>
      <c r="M28" s="137">
        <f>IF(F28="A",4,IF(F28="A-",3.7,IF(F28="B+",3.3,IF(F28="B",3,IF(F28="B-",2.7,IF(F28="C+",2.3,IF(F28="C",2,IF(F28="D",1))))))))</f>
        <v>3</v>
      </c>
    </row>
    <row r="29" spans="1:14" customHeight="1" ht="19">
      <c r="A29" s="306"/>
      <c r="B29" s="178">
        <v>231220</v>
      </c>
      <c r="C29" s="179" t="s">
        <v>43</v>
      </c>
      <c r="D29" s="180"/>
      <c r="E29" s="181">
        <f>'Isi Transkrip'!E24</f>
        <v>2</v>
      </c>
      <c r="F29" s="261" t="s">
        <v>33</v>
      </c>
      <c r="G29" s="209">
        <f>E29*M29</f>
        <v>6</v>
      </c>
      <c r="I29" s="124" t="s">
        <v>45</v>
      </c>
      <c r="J29" s="124"/>
      <c r="K29" s="124"/>
      <c r="L29" s="136"/>
      <c r="M29" s="137">
        <f>IF(F29="A",4,IF(F29="A-",3.7,IF(F29="B+",3.3,IF(F29="B",3,IF(F29="B-",2.7,IF(F29="C+",2.3,IF(F29="C",2,IF(F29="D",1))))))))</f>
        <v>3</v>
      </c>
    </row>
    <row r="30" spans="1:14" customHeight="1" ht="19">
      <c r="A30" s="338"/>
      <c r="B30" s="183">
        <v>231223</v>
      </c>
      <c r="C30" s="184" t="s">
        <v>46</v>
      </c>
      <c r="D30" s="185"/>
      <c r="E30" s="186">
        <f>'Isi Transkrip'!E25</f>
        <v>2</v>
      </c>
      <c r="F30" s="262" t="s">
        <v>33</v>
      </c>
      <c r="G30" s="210">
        <f>E30*M30</f>
        <v>6</v>
      </c>
      <c r="J30" s="124"/>
      <c r="K30" s="124"/>
      <c r="L30" s="136"/>
      <c r="M30" s="137">
        <f>IF(F30="A",4,IF(F30="A-",3.7,IF(F30="B+",3.3,IF(F30="B",3,IF(F30="B-",2.7,IF(F30="C+",2.3,IF(F30="C",2,IF(F30="D",1))))))))</f>
        <v>3</v>
      </c>
    </row>
    <row r="31" spans="1:14" customHeight="1" ht="19">
      <c r="A31" s="305" t="s">
        <v>47</v>
      </c>
      <c r="B31" s="174">
        <v>232102</v>
      </c>
      <c r="C31" s="175" t="s">
        <v>48</v>
      </c>
      <c r="D31" s="176"/>
      <c r="E31" s="177">
        <f>'Isi Transkrip'!E26</f>
        <v>1</v>
      </c>
      <c r="F31" s="260" t="s">
        <v>44</v>
      </c>
      <c r="G31" s="211">
        <f>E31*M31</f>
        <v>3.3</v>
      </c>
      <c r="L31" s="138"/>
      <c r="M31" s="137">
        <f>IF(F31="A",4,IF(F31="A-",3.7,IF(F31="B+",3.3,IF(F31="B",3,IF(F31="B-",2.7,IF(F31="C+",2.3,IF(F31="C",2,IF(F31="D",1))))))))</f>
        <v>3.3</v>
      </c>
    </row>
    <row r="32" spans="1:14" customHeight="1" ht="19">
      <c r="A32" s="306"/>
      <c r="B32" s="178">
        <v>232210</v>
      </c>
      <c r="C32" s="179" t="s">
        <v>49</v>
      </c>
      <c r="D32" s="180"/>
      <c r="E32" s="181">
        <f>'Isi Transkrip'!E27</f>
        <v>2</v>
      </c>
      <c r="F32" s="261" t="s">
        <v>33</v>
      </c>
      <c r="G32" s="209">
        <f>E32*M32</f>
        <v>6</v>
      </c>
      <c r="J32" s="124"/>
      <c r="K32" s="124"/>
      <c r="L32" s="138"/>
      <c r="M32" s="137">
        <f>IF(F32="A",4,IF(F32="A-",3.7,IF(F32="B+",3.3,IF(F32="B",3,IF(F32="B-",2.7,IF(F32="C+",2.3,IF(F32="C",2,IF(F32="D",1))))))))</f>
        <v>3</v>
      </c>
    </row>
    <row r="33" spans="1:14" customHeight="1" ht="19">
      <c r="A33" s="306"/>
      <c r="B33" s="178">
        <v>232206</v>
      </c>
      <c r="C33" s="179" t="s">
        <v>50</v>
      </c>
      <c r="D33" s="180"/>
      <c r="E33" s="181">
        <f>'Isi Transkrip'!E28</f>
        <v>2</v>
      </c>
      <c r="F33" s="261" t="s">
        <v>44</v>
      </c>
      <c r="G33" s="209">
        <f>E33*M33</f>
        <v>6.6</v>
      </c>
      <c r="J33" s="124"/>
      <c r="K33" s="124"/>
      <c r="L33" s="138"/>
      <c r="M33" s="137">
        <f>IF(F33="A",4,IF(F33="A-",3.7,IF(F33="B+",3.3,IF(F33="B",3,IF(F33="B-",2.7,IF(F33="C+",2.3,IF(F33="C",2,IF(F33="D",1))))))))</f>
        <v>3.3</v>
      </c>
    </row>
    <row r="34" spans="1:14" customHeight="1" ht="19">
      <c r="A34" s="306"/>
      <c r="B34" s="178">
        <v>232205</v>
      </c>
      <c r="C34" s="182" t="s">
        <v>51</v>
      </c>
      <c r="D34" s="180"/>
      <c r="E34" s="181">
        <f>'Isi Transkrip'!E29</f>
        <v>2</v>
      </c>
      <c r="F34" s="261" t="s">
        <v>44</v>
      </c>
      <c r="G34" s="209">
        <f>E34*M34</f>
        <v>6.6</v>
      </c>
      <c r="L34" s="138"/>
      <c r="M34" s="137">
        <f>IF(F34="A",4,IF(F34="A-",3.7,IF(F34="B+",3.3,IF(F34="B",3,IF(F34="B-",2.7,IF(F34="C+",2.3,IF(F34="C",2,IF(F34="D",1))))))))</f>
        <v>3.3</v>
      </c>
    </row>
    <row r="35" spans="1:14" customHeight="1" ht="19">
      <c r="A35" s="306"/>
      <c r="B35" s="178">
        <v>232202</v>
      </c>
      <c r="C35" s="179" t="s">
        <v>52</v>
      </c>
      <c r="D35" s="180"/>
      <c r="E35" s="181">
        <f>'Isi Transkrip'!E30</f>
        <v>2</v>
      </c>
      <c r="F35" s="261" t="s">
        <v>44</v>
      </c>
      <c r="G35" s="209">
        <f>E35*M35</f>
        <v>6.6</v>
      </c>
      <c r="J35" s="124"/>
      <c r="K35" s="124"/>
      <c r="L35" s="138"/>
      <c r="M35" s="137">
        <f>IF(F35="A",4,IF(F35="A-",3.7,IF(F35="B+",3.3,IF(F35="B",3,IF(F35="B-",2.7,IF(F35="C+",2.3,IF(F35="C",2,IF(F35="D",1))))))))</f>
        <v>3.3</v>
      </c>
    </row>
    <row r="36" spans="1:14" customHeight="1" ht="19">
      <c r="A36" s="306"/>
      <c r="B36" s="178">
        <v>233206</v>
      </c>
      <c r="C36" s="179" t="s">
        <v>53</v>
      </c>
      <c r="D36" s="180"/>
      <c r="E36" s="181">
        <f>'Isi Transkrip'!E31</f>
        <v>2</v>
      </c>
      <c r="F36" s="261" t="s">
        <v>33</v>
      </c>
      <c r="G36" s="209">
        <f>E36*M36</f>
        <v>6</v>
      </c>
      <c r="L36" s="138"/>
      <c r="M36" s="137">
        <f>IF(F36="A",4,IF(F36="A-",3.7,IF(F36="B+",3.3,IF(F36="B",3,IF(F36="B-",2.7,IF(F36="C+",2.3,IF(F36="C",2,IF(F36="D",1))))))))</f>
        <v>3</v>
      </c>
    </row>
    <row r="37" spans="1:14" customHeight="1" ht="19">
      <c r="A37" s="306"/>
      <c r="B37" s="178">
        <v>232209</v>
      </c>
      <c r="C37" s="179" t="s">
        <v>54</v>
      </c>
      <c r="D37" s="180"/>
      <c r="E37" s="181">
        <f>'Isi Transkrip'!E32</f>
        <v>2</v>
      </c>
      <c r="F37" s="261" t="s">
        <v>31</v>
      </c>
      <c r="G37" s="209">
        <f>E37*M37</f>
        <v>7.4</v>
      </c>
      <c r="L37" s="138"/>
      <c r="M37" s="137">
        <f>IF(F37="A",4,IF(F37="A-",3.7,IF(F37="B+",3.3,IF(F37="B",3,IF(F37="B-",2.7,IF(F37="C+",2.3,IF(F37="C",2,IF(F37="D",1))))))))</f>
        <v>3.7</v>
      </c>
    </row>
    <row r="38" spans="1:14" customHeight="1" ht="19">
      <c r="A38" s="306"/>
      <c r="B38" s="178">
        <v>232213</v>
      </c>
      <c r="C38" s="179" t="s">
        <v>55</v>
      </c>
      <c r="D38" s="180"/>
      <c r="E38" s="181">
        <f>'Isi Transkrip'!E33</f>
        <v>2</v>
      </c>
      <c r="F38" s="261" t="s">
        <v>39</v>
      </c>
      <c r="G38" s="209">
        <f>E38*M38</f>
        <v>5.4</v>
      </c>
      <c r="L38" s="138"/>
      <c r="M38" s="137">
        <f>IF(F38="A",4,IF(F38="A-",3.7,IF(F38="B+",3.3,IF(F38="B",3,IF(F38="B-",2.7,IF(F38="C+",2.3,IF(F38="C",2,IF(F38="D",1))))))))</f>
        <v>2.7</v>
      </c>
    </row>
    <row r="39" spans="1:14" customHeight="1" ht="19">
      <c r="A39" s="306"/>
      <c r="B39" s="178">
        <v>232217</v>
      </c>
      <c r="C39" s="179" t="s">
        <v>56</v>
      </c>
      <c r="D39" s="180"/>
      <c r="E39" s="181">
        <f>'Isi Transkrip'!E34</f>
        <v>2</v>
      </c>
      <c r="F39" s="261" t="s">
        <v>39</v>
      </c>
      <c r="G39" s="209">
        <f>E39*M39</f>
        <v>5.4</v>
      </c>
      <c r="L39" s="138"/>
      <c r="M39" s="137">
        <f>IF(F39="A",4,IF(F39="A-",3.7,IF(F39="B+",3.3,IF(F39="B",3,IF(F39="B-",2.7,IF(F39="C+",2.3,IF(F39="C",2,IF(F39="D",1))))))))</f>
        <v>2.7</v>
      </c>
    </row>
    <row r="40" spans="1:14" customHeight="1" ht="19">
      <c r="A40" s="306"/>
      <c r="B40" s="178">
        <v>232221</v>
      </c>
      <c r="C40" s="179" t="s">
        <v>57</v>
      </c>
      <c r="D40" s="180"/>
      <c r="E40" s="181">
        <f>'Isi Transkrip'!E35</f>
        <v>2</v>
      </c>
      <c r="F40" s="261" t="s">
        <v>31</v>
      </c>
      <c r="G40" s="209">
        <f>E40*M40</f>
        <v>7.4</v>
      </c>
      <c r="L40" s="138"/>
      <c r="M40" s="137">
        <f>IF(F40="A",4,IF(F40="A-",3.7,IF(F40="B+",3.3,IF(F40="B",3,IF(F40="B-",2.7,IF(F40="C+",2.3,IF(F40="C",2,IF(F40="D",1))))))))</f>
        <v>3.7</v>
      </c>
    </row>
    <row r="41" spans="1:14" customHeight="1" ht="19">
      <c r="A41" s="338"/>
      <c r="B41" s="183">
        <v>232236</v>
      </c>
      <c r="C41" s="184" t="s">
        <v>58</v>
      </c>
      <c r="D41" s="185"/>
      <c r="E41" s="186">
        <f>'Isi Transkrip'!E36</f>
        <v>2</v>
      </c>
      <c r="F41" s="262" t="s">
        <v>33</v>
      </c>
      <c r="G41" s="210">
        <f>E41*M41</f>
        <v>6</v>
      </c>
      <c r="L41" s="138"/>
      <c r="M41" s="137">
        <f>IF(F41="A",4,IF(F41="A-",3.7,IF(F41="B+",3.3,IF(F41="B",3,IF(F41="B-",2.7,IF(F41="C+",2.3,IF(F41="C",2,IF(F41="D",1))))))))</f>
        <v>3</v>
      </c>
    </row>
    <row r="42" spans="1:14" customHeight="1" ht="19">
      <c r="A42" s="305" t="s">
        <v>59</v>
      </c>
      <c r="B42" s="174">
        <v>233103</v>
      </c>
      <c r="C42" s="175" t="s">
        <v>60</v>
      </c>
      <c r="D42" s="176"/>
      <c r="E42" s="177">
        <f>'Isi Transkrip'!E37</f>
        <v>1</v>
      </c>
      <c r="F42" s="260" t="s">
        <v>31</v>
      </c>
      <c r="G42" s="209">
        <f>E42*M42</f>
        <v>3.7</v>
      </c>
      <c r="L42" s="139"/>
      <c r="M42" s="137">
        <f>IF(F42="A",4,IF(F42="A-",3.7,IF(F42="B+",3.3,IF(F42="B",3,IF(F42="B-",2.7,IF(F42="C+",2.3,IF(F42="C",2,IF(F42="D",1))))))))</f>
        <v>3.7</v>
      </c>
    </row>
    <row r="43" spans="1:14" customHeight="1" ht="19">
      <c r="A43" s="306"/>
      <c r="B43" s="178">
        <v>233211</v>
      </c>
      <c r="C43" s="179" t="s">
        <v>61</v>
      </c>
      <c r="D43" s="180"/>
      <c r="E43" s="181">
        <f>'Isi Transkrip'!E38</f>
        <v>2</v>
      </c>
      <c r="F43" s="261" t="s">
        <v>44</v>
      </c>
      <c r="G43" s="209">
        <f>E43*M43</f>
        <v>6.6</v>
      </c>
      <c r="L43" s="139"/>
      <c r="M43" s="137">
        <f>IF(F43="A",4,IF(F43="A-",3.7,IF(F43="B+",3.3,IF(F43="B",3,IF(F43="B-",2.7,IF(F43="C+",2.3,IF(F43="C",2,IF(F43="D",1))))))))</f>
        <v>3.3</v>
      </c>
    </row>
    <row r="44" spans="1:14" customHeight="1" ht="19">
      <c r="A44" s="306"/>
      <c r="B44" s="178">
        <v>233208</v>
      </c>
      <c r="C44" s="182" t="s">
        <v>62</v>
      </c>
      <c r="D44" s="180"/>
      <c r="E44" s="181">
        <f>'Isi Transkrip'!E39</f>
        <v>2</v>
      </c>
      <c r="F44" s="261" t="s">
        <v>31</v>
      </c>
      <c r="G44" s="209">
        <f>E44*M44</f>
        <v>7.4</v>
      </c>
      <c r="L44" s="139"/>
      <c r="M44" s="137">
        <f>IF(F44="A",4,IF(F44="A-",3.7,IF(F44="B+",3.3,IF(F44="B",3,IF(F44="B-",2.7,IF(F44="C+",2.3,IF(F44="C",2,IF(F44="D",1))))))))</f>
        <v>3.7</v>
      </c>
    </row>
    <row r="45" spans="1:14" customHeight="1" ht="19">
      <c r="A45" s="306"/>
      <c r="B45" s="178">
        <v>233203</v>
      </c>
      <c r="C45" s="179" t="s">
        <v>63</v>
      </c>
      <c r="D45" s="180"/>
      <c r="E45" s="181">
        <f>'Isi Transkrip'!E40</f>
        <v>2</v>
      </c>
      <c r="F45" s="261" t="s">
        <v>33</v>
      </c>
      <c r="G45" s="209">
        <f>E45*M45</f>
        <v>6</v>
      </c>
      <c r="L45" s="139"/>
      <c r="M45" s="137">
        <f>IF(F45="A",4,IF(F45="A-",3.7,IF(F45="B+",3.3,IF(F45="B",3,IF(F45="B-",2.7,IF(F45="C+",2.3,IF(F45="C",2,IF(F45="D",1))))))))</f>
        <v>3</v>
      </c>
    </row>
    <row r="46" spans="1:14" customHeight="1" ht="19">
      <c r="A46" s="306"/>
      <c r="B46" s="178">
        <v>235238</v>
      </c>
      <c r="C46" s="179" t="s">
        <v>64</v>
      </c>
      <c r="D46" s="180"/>
      <c r="E46" s="181">
        <f>'Isi Transkrip'!E41</f>
        <v>2</v>
      </c>
      <c r="F46" s="261" t="s">
        <v>33</v>
      </c>
      <c r="G46" s="209">
        <f>E46*M46</f>
        <v>6</v>
      </c>
      <c r="L46" s="139"/>
      <c r="M46" s="137">
        <f>IF(F46="A",4,IF(F46="A-",3.7,IF(F46="B+",3.3,IF(F46="B",3,IF(F46="B-",2.7,IF(F46="C+",2.3,IF(F46="C",2,IF(F46="D",1))))))))</f>
        <v>3</v>
      </c>
    </row>
    <row r="47" spans="1:14" customHeight="1" ht="19">
      <c r="A47" s="306"/>
      <c r="B47" s="178">
        <v>233210</v>
      </c>
      <c r="C47" s="179" t="s">
        <v>65</v>
      </c>
      <c r="D47" s="180"/>
      <c r="E47" s="181">
        <f>'Isi Transkrip'!E42</f>
        <v>2</v>
      </c>
      <c r="F47" s="261" t="s">
        <v>31</v>
      </c>
      <c r="G47" s="209">
        <f>E47*M47</f>
        <v>7.4</v>
      </c>
      <c r="L47" s="139"/>
      <c r="M47" s="137">
        <f>IF(F47="A",4,IF(F47="A-",3.7,IF(F47="B+",3.3,IF(F47="B",3,IF(F47="B-",2.7,IF(F47="C+",2.3,IF(F47="C",2,IF(F47="D",1))))))))</f>
        <v>3.7</v>
      </c>
    </row>
    <row r="48" spans="1:14" customHeight="1" ht="19">
      <c r="A48" s="306"/>
      <c r="B48" s="178">
        <v>233214</v>
      </c>
      <c r="C48" s="179" t="s">
        <v>66</v>
      </c>
      <c r="D48" s="180"/>
      <c r="E48" s="181">
        <f>'Isi Transkrip'!E43</f>
        <v>2</v>
      </c>
      <c r="F48" s="261" t="s">
        <v>71</v>
      </c>
      <c r="G48" s="209">
        <f>E48*M48</f>
        <v>8</v>
      </c>
      <c r="L48" s="139"/>
      <c r="M48" s="137">
        <f>IF(F48="A",4,IF(F48="A-",3.7,IF(F48="B+",3.3,IF(F48="B",3,IF(F48="B-",2.7,IF(F48="C+",2.3,IF(F48="C",2,IF(F48="D",1))))))))</f>
        <v>4</v>
      </c>
    </row>
    <row r="49" spans="1:14" customHeight="1" ht="19">
      <c r="A49" s="306"/>
      <c r="B49" s="178">
        <v>233218</v>
      </c>
      <c r="C49" s="179" t="s">
        <v>67</v>
      </c>
      <c r="D49" s="180"/>
      <c r="E49" s="181">
        <f>'Isi Transkrip'!E44</f>
        <v>2</v>
      </c>
      <c r="F49" s="261" t="s">
        <v>44</v>
      </c>
      <c r="G49" s="209">
        <f>E49*M49</f>
        <v>6.6</v>
      </c>
      <c r="L49" s="139"/>
      <c r="M49" s="137">
        <f>IF(F49="A",4,IF(F49="A-",3.7,IF(F49="B+",3.3,IF(F49="B",3,IF(F49="B-",2.7,IF(F49="C+",2.3,IF(F49="C",2,IF(F49="D",1))))))))</f>
        <v>3.3</v>
      </c>
    </row>
    <row r="50" spans="1:14" customHeight="1" ht="19">
      <c r="A50" s="306"/>
      <c r="B50" s="178">
        <v>233222</v>
      </c>
      <c r="C50" s="179" t="s">
        <v>68</v>
      </c>
      <c r="D50" s="180"/>
      <c r="E50" s="181">
        <f>'Isi Transkrip'!E45</f>
        <v>2</v>
      </c>
      <c r="F50" s="261" t="s">
        <v>71</v>
      </c>
      <c r="G50" s="209">
        <f>E50*M50</f>
        <v>8</v>
      </c>
      <c r="L50" s="139"/>
      <c r="M50" s="137">
        <f>IF(F50="A",4,IF(F50="A-",3.7,IF(F50="B+",3.3,IF(F50="B",3,IF(F50="B-",2.7,IF(F50="C+",2.3,IF(F50="C",2,IF(F50="D",1))))))))</f>
        <v>4</v>
      </c>
    </row>
    <row r="51" spans="1:14" customHeight="1" ht="19">
      <c r="A51" s="306"/>
      <c r="B51" s="178">
        <v>233259</v>
      </c>
      <c r="C51" s="179" t="s">
        <v>69</v>
      </c>
      <c r="D51" s="180"/>
      <c r="E51" s="181">
        <f>'Isi Transkrip'!E46</f>
        <v>2</v>
      </c>
      <c r="F51" s="261" t="s">
        <v>31</v>
      </c>
      <c r="G51" s="209">
        <f>E51*M51</f>
        <v>7.4</v>
      </c>
      <c r="L51" s="139"/>
      <c r="M51" s="137">
        <f>IF(F51="A",4,IF(F51="A-",3.7,IF(F51="B+",3.3,IF(F51="B",3,IF(F51="B-",2.7,IF(F51="C+",2.3,IF(F51="C",2,IF(F51="D",1))))))))</f>
        <v>3.7</v>
      </c>
    </row>
    <row r="52" spans="1:14" customHeight="1" ht="19">
      <c r="A52" s="338"/>
      <c r="B52" s="183">
        <v>233237</v>
      </c>
      <c r="C52" s="184" t="s">
        <v>70</v>
      </c>
      <c r="D52" s="185"/>
      <c r="E52" s="186">
        <f>'Isi Transkrip'!E47</f>
        <v>2</v>
      </c>
      <c r="F52" s="262" t="s">
        <v>33</v>
      </c>
      <c r="G52" s="210">
        <f>E52*M52</f>
        <v>6</v>
      </c>
      <c r="L52" s="139"/>
      <c r="M52" s="137">
        <f>IF(F52="A",4,IF(F52="A-",3.7,IF(F52="B+",3.3,IF(F52="B",3,IF(F52="B-",2.7,IF(F52="C+",2.3,IF(F52="C",2,IF(F52="D",1))))))))</f>
        <v>3</v>
      </c>
    </row>
    <row r="53" spans="1:14" customHeight="1" ht="19">
      <c r="A53" s="344" t="s">
        <v>72</v>
      </c>
      <c r="B53" s="174">
        <v>234104</v>
      </c>
      <c r="C53" s="175" t="s">
        <v>73</v>
      </c>
      <c r="D53" s="176"/>
      <c r="E53" s="177">
        <f>'Isi Transkrip'!E48</f>
        <v>1</v>
      </c>
      <c r="F53" s="264" t="s">
        <v>44</v>
      </c>
      <c r="G53" s="208">
        <f>E53*M53</f>
        <v>3.3</v>
      </c>
      <c r="L53" s="140"/>
      <c r="M53" s="137">
        <f>IF(F53="A",4,IF(F53="A-",3.7,IF(F53="B+",3.3,IF(F53="B",3,IF(F53="B-",2.7,IF(F53="C+",2.3,IF(F53="C",2,IF(F53="D",1))))))))</f>
        <v>3.3</v>
      </c>
    </row>
    <row r="54" spans="1:14" customHeight="1" ht="19">
      <c r="A54" s="344"/>
      <c r="B54" s="178">
        <v>234202</v>
      </c>
      <c r="C54" s="182" t="s">
        <v>74</v>
      </c>
      <c r="D54" s="180"/>
      <c r="E54" s="181">
        <f>'Isi Transkrip'!E49</f>
        <v>2</v>
      </c>
      <c r="F54" s="261" t="s">
        <v>44</v>
      </c>
      <c r="G54" s="209">
        <f>E54*M54</f>
        <v>6.6</v>
      </c>
      <c r="L54" s="140"/>
      <c r="M54" s="137">
        <f>IF(F54="A",4,IF(F54="A-",3.7,IF(F54="B+",3.3,IF(F54="B",3,IF(F54="B-",2.7,IF(F54="C+",2.3,IF(F54="C",2,IF(F54="D",1))))))))</f>
        <v>3.3</v>
      </c>
    </row>
    <row r="55" spans="1:14" customHeight="1" ht="19">
      <c r="A55" s="344"/>
      <c r="B55" s="178">
        <v>234204</v>
      </c>
      <c r="C55" s="179" t="s">
        <v>75</v>
      </c>
      <c r="D55" s="180"/>
      <c r="E55" s="181">
        <f>'Isi Transkrip'!E50</f>
        <v>2</v>
      </c>
      <c r="F55" s="261" t="s">
        <v>33</v>
      </c>
      <c r="G55" s="209">
        <f>E55*M55</f>
        <v>6</v>
      </c>
      <c r="L55" s="140"/>
      <c r="M55" s="137">
        <f>IF(F55="A",4,IF(F55="A-",3.7,IF(F55="B+",3.3,IF(F55="B",3,IF(F55="B-",2.7,IF(F55="C+",2.3,IF(F55="C",2,IF(F55="D",1))))))))</f>
        <v>3</v>
      </c>
    </row>
    <row r="56" spans="1:14" customHeight="1" ht="19">
      <c r="A56" s="344"/>
      <c r="B56" s="178">
        <v>234207</v>
      </c>
      <c r="C56" s="179" t="s">
        <v>76</v>
      </c>
      <c r="D56" s="180"/>
      <c r="E56" s="181">
        <f>'Isi Transkrip'!E51</f>
        <v>2</v>
      </c>
      <c r="F56" s="261" t="s">
        <v>44</v>
      </c>
      <c r="G56" s="209">
        <f>E56*M56</f>
        <v>6.6</v>
      </c>
      <c r="L56" s="140"/>
      <c r="M56" s="137">
        <f>IF(F56="A",4,IF(F56="A-",3.7,IF(F56="B+",3.3,IF(F56="B",3,IF(F56="B-",2.7,IF(F56="C+",2.3,IF(F56="C",2,IF(F56="D",1))))))))</f>
        <v>3.3</v>
      </c>
    </row>
    <row r="57" spans="1:14" customHeight="1" ht="19">
      <c r="A57" s="344"/>
      <c r="B57" s="178">
        <v>234211</v>
      </c>
      <c r="C57" s="179" t="s">
        <v>77</v>
      </c>
      <c r="D57" s="180"/>
      <c r="E57" s="181">
        <f>'Isi Transkrip'!E52</f>
        <v>2</v>
      </c>
      <c r="F57" s="261" t="s">
        <v>44</v>
      </c>
      <c r="G57" s="209">
        <f>E57*M57</f>
        <v>6.6</v>
      </c>
      <c r="L57" s="140"/>
      <c r="M57" s="137">
        <f>IF(F57="A",4,IF(F57="A-",3.7,IF(F57="B+",3.3,IF(F57="B",3,IF(F57="B-",2.7,IF(F57="C+",2.3,IF(F57="C",2,IF(F57="D",1))))))))</f>
        <v>3.3</v>
      </c>
    </row>
    <row r="58" spans="1:14" customHeight="1" ht="19">
      <c r="A58" s="344"/>
      <c r="B58" s="178">
        <v>234215</v>
      </c>
      <c r="C58" s="179" t="s">
        <v>78</v>
      </c>
      <c r="D58" s="187"/>
      <c r="E58" s="181">
        <f>'Isi Transkrip'!E53</f>
        <v>2</v>
      </c>
      <c r="F58" s="261" t="s">
        <v>33</v>
      </c>
      <c r="G58" s="212">
        <f>E58*M58</f>
        <v>6</v>
      </c>
      <c r="L58" s="140"/>
      <c r="M58" s="137">
        <f>IF(F58="A",4,IF(F58="A-",3.7,IF(F58="B+",3.3,IF(F58="B",3,IF(F58="B-",2.7,IF(F58="C+",2.3,IF(F58="C",2,IF(F58="D",1))))))))</f>
        <v>3</v>
      </c>
    </row>
    <row r="59" spans="1:14" customHeight="1" ht="19">
      <c r="A59" s="344"/>
      <c r="B59" s="178">
        <v>234219</v>
      </c>
      <c r="C59" s="179" t="s">
        <v>79</v>
      </c>
      <c r="D59" s="180"/>
      <c r="E59" s="181">
        <f>'Isi Transkrip'!E54</f>
        <v>2</v>
      </c>
      <c r="F59" s="261" t="s">
        <v>39</v>
      </c>
      <c r="G59" s="209">
        <f>E59*M59</f>
        <v>5.4</v>
      </c>
      <c r="L59" s="140"/>
      <c r="M59" s="137">
        <f>IF(F59="A",4,IF(F59="A-",3.7,IF(F59="B+",3.3,IF(F59="B",3,IF(F59="B-",2.7,IF(F59="C+",2.3,IF(F59="C",2,IF(F59="D",1))))))))</f>
        <v>2.7</v>
      </c>
    </row>
    <row r="60" spans="1:14" customHeight="1" ht="19">
      <c r="A60" s="344"/>
      <c r="B60" s="178">
        <v>234261</v>
      </c>
      <c r="C60" s="179" t="s">
        <v>80</v>
      </c>
      <c r="D60" s="189"/>
      <c r="E60" s="190">
        <f>'Isi Transkrip'!E44</f>
        <v>2</v>
      </c>
      <c r="F60" s="260" t="s">
        <v>33</v>
      </c>
      <c r="G60" s="211">
        <f>E60*M60</f>
        <v>6</v>
      </c>
      <c r="I60" s="116"/>
      <c r="M60" s="137">
        <f>IF(F60="A",4,IF(F60="A-",3.7,IF(F60="B+",3.3,IF(F60="B",3,IF(F60="B-",2.7,IF(F60="C+",2.3,IF(F60="C",2,IF(F60="D",1))))))))</f>
        <v>3</v>
      </c>
    </row>
    <row r="61" spans="1:14" customHeight="1" ht="19">
      <c r="A61" s="344"/>
      <c r="B61" s="178">
        <v>234270</v>
      </c>
      <c r="C61" s="179" t="s">
        <v>81</v>
      </c>
      <c r="D61" s="180"/>
      <c r="E61" s="190">
        <f>'Isi Transkrip'!E45</f>
        <v>2</v>
      </c>
      <c r="F61" s="261" t="s">
        <v>44</v>
      </c>
      <c r="G61" s="209">
        <f>E61*M61</f>
        <v>6.6</v>
      </c>
      <c r="I61" s="116"/>
      <c r="M61" s="137">
        <f>IF(F61="A",4,IF(F61="A-",3.7,IF(F61="B+",3.3,IF(F61="B",3,IF(F61="B-",2.7,IF(F61="C+",2.3,IF(F61="C",2,IF(F61="D",1))))))))</f>
        <v>3.3</v>
      </c>
    </row>
    <row r="62" spans="1:14" customHeight="1" ht="19">
      <c r="A62" s="344"/>
      <c r="B62" s="178">
        <v>234235</v>
      </c>
      <c r="C62" s="179" t="s">
        <v>82</v>
      </c>
      <c r="D62" s="180"/>
      <c r="E62" s="190">
        <f>'Isi Transkrip'!E46</f>
        <v>2</v>
      </c>
      <c r="F62" s="265" t="s">
        <v>44</v>
      </c>
      <c r="G62" s="209">
        <f>E62*M62</f>
        <v>6.6</v>
      </c>
      <c r="I62" s="116"/>
      <c r="M62" s="137">
        <f>IF(F62="A",4,IF(F62="A-",3.7,IF(F62="B+",3.3,IF(F62="B",3,IF(F62="B-",2.7,IF(F62="C+",2.3,IF(F62="C",2,IF(F62="D",1))))))))</f>
        <v>3.3</v>
      </c>
    </row>
    <row r="63" spans="1:14" customHeight="1" ht="19">
      <c r="A63" s="344"/>
      <c r="B63" s="183">
        <v>237275</v>
      </c>
      <c r="C63" s="184" t="s">
        <v>83</v>
      </c>
      <c r="D63" s="185"/>
      <c r="E63" s="186">
        <f>'Isi Transkrip'!E47</f>
        <v>2</v>
      </c>
      <c r="F63" s="262" t="s">
        <v>33</v>
      </c>
      <c r="G63" s="210">
        <f>E63*M63</f>
        <v>6</v>
      </c>
      <c r="I63" s="116"/>
      <c r="M63" s="137">
        <f>IF(F63="A",4,IF(F63="A-",3.7,IF(F63="B+",3.3,IF(F63="B",3,IF(F63="B-",2.7,IF(F63="C+",2.3,IF(F63="C",2,IF(F63="D",1))))))))</f>
        <v>3</v>
      </c>
    </row>
    <row r="64" spans="1:14" customHeight="1" ht="16">
      <c r="A64" s="217"/>
      <c r="B64" s="217"/>
      <c r="C64" s="217"/>
      <c r="D64" s="217"/>
      <c r="E64" s="217"/>
      <c r="F64" s="234"/>
      <c r="G64" s="234"/>
    </row>
    <row r="65" spans="1:14" customHeight="1" ht="16">
      <c r="A65" s="228" t="s">
        <v>170</v>
      </c>
      <c r="B65" s="228" t="str">
        <f>C9</f>
        <v>: Uswatun Khasanah</v>
      </c>
      <c r="C65" s="221"/>
      <c r="D65" s="235"/>
      <c r="E65" s="220"/>
      <c r="F65" s="236" t="s">
        <v>9</v>
      </c>
      <c r="G65" s="220" t="str">
        <f>C11</f>
        <v>: 172120108</v>
      </c>
    </row>
    <row r="66" spans="1:14" customHeight="1" ht="16">
      <c r="A66" s="227" t="s">
        <v>171</v>
      </c>
      <c r="B66" s="219"/>
      <c r="C66" s="219"/>
      <c r="D66" s="219"/>
      <c r="E66" s="223"/>
      <c r="F66" s="237" t="s">
        <v>159</v>
      </c>
      <c r="G66" s="229"/>
      <c r="H66" s="116"/>
    </row>
    <row r="67" spans="1:14" customHeight="1" ht="8.15">
      <c r="A67" s="227"/>
      <c r="B67" s="219"/>
      <c r="C67" s="219"/>
      <c r="D67" s="219"/>
      <c r="E67" s="223"/>
      <c r="F67" s="237"/>
      <c r="G67" s="229"/>
      <c r="H67" s="116"/>
    </row>
    <row r="68" spans="1:14" customHeight="1" ht="16">
      <c r="A68" s="342" t="s">
        <v>16</v>
      </c>
      <c r="B68" s="270" t="s">
        <v>17</v>
      </c>
      <c r="C68" s="355" t="s">
        <v>18</v>
      </c>
      <c r="D68" s="356"/>
      <c r="E68" s="232" t="s">
        <v>19</v>
      </c>
      <c r="F68" s="232" t="s">
        <v>20</v>
      </c>
      <c r="G68" s="232" t="s">
        <v>21</v>
      </c>
      <c r="I68" s="125"/>
      <c r="M68" s="349" t="s">
        <v>22</v>
      </c>
    </row>
    <row r="69" spans="1:14" customHeight="1" ht="16">
      <c r="A69" s="343"/>
      <c r="B69" s="271" t="s">
        <v>23</v>
      </c>
      <c r="C69" s="351" t="s">
        <v>24</v>
      </c>
      <c r="D69" s="352"/>
      <c r="E69" s="233" t="s">
        <v>25</v>
      </c>
      <c r="F69" s="233" t="s">
        <v>26</v>
      </c>
      <c r="G69" s="233" t="s">
        <v>27</v>
      </c>
      <c r="I69" s="116"/>
      <c r="M69" s="350"/>
    </row>
    <row r="70" spans="1:14" customHeight="1" ht="19">
      <c r="A70" s="339" t="s">
        <v>84</v>
      </c>
      <c r="B70" s="191">
        <v>235105</v>
      </c>
      <c r="C70" s="175" t="s">
        <v>85</v>
      </c>
      <c r="D70" s="192"/>
      <c r="E70" s="190">
        <f>'Isi Transkrip'!E59</f>
        <v>1</v>
      </c>
      <c r="F70" s="260" t="s">
        <v>31</v>
      </c>
      <c r="G70" s="211">
        <f>E70*M70</f>
        <v>3.7</v>
      </c>
      <c r="M70" s="137">
        <f>IF(F70="A",4,IF(F70="A-",3.7,IF(F70="B+",3.3,IF(F70="B",3,IF(F70="B-",2.7,IF(F70="C+",2.3,IF(F70="C",2,IF(F70="D",1))))))))</f>
        <v>3.7</v>
      </c>
    </row>
    <row r="71" spans="1:14" customHeight="1" ht="19">
      <c r="A71" s="340"/>
      <c r="B71" s="194">
        <v>205221</v>
      </c>
      <c r="C71" s="179" t="s">
        <v>86</v>
      </c>
      <c r="D71" s="195"/>
      <c r="E71" s="190">
        <f>'Isi Transkrip'!E60</f>
        <v>2</v>
      </c>
      <c r="F71" s="261" t="s">
        <v>44</v>
      </c>
      <c r="G71" s="209">
        <f>E71*M71</f>
        <v>6.6</v>
      </c>
      <c r="M71" s="137">
        <f>IF(F71="A",4,IF(F71="A-",3.7,IF(F71="B+",3.3,IF(F71="B",3,IF(F71="B-",2.7,IF(F71="C+",2.3,IF(F71="C",2,IF(F71="D",1))))))))</f>
        <v>3.3</v>
      </c>
    </row>
    <row r="72" spans="1:14" customHeight="1" ht="19">
      <c r="A72" s="340"/>
      <c r="B72" s="194">
        <v>205222</v>
      </c>
      <c r="C72" s="179" t="s">
        <v>87</v>
      </c>
      <c r="D72" s="195"/>
      <c r="E72" s="190">
        <f>'Isi Transkrip'!E61</f>
        <v>2</v>
      </c>
      <c r="F72" s="260" t="s">
        <v>44</v>
      </c>
      <c r="G72" s="209">
        <f>E72*M72</f>
        <v>6.6</v>
      </c>
      <c r="M72" s="137">
        <f>IF(F72="A",4,IF(F72="A-",3.7,IF(F72="B+",3.3,IF(F72="B",3,IF(F72="B-",2.7,IF(F72="C+",2.3,IF(F72="C",2,IF(F72="D",1))))))))</f>
        <v>3.3</v>
      </c>
    </row>
    <row r="73" spans="1:14" customHeight="1" ht="19">
      <c r="A73" s="340"/>
      <c r="B73" s="194">
        <v>205223</v>
      </c>
      <c r="C73" s="179" t="s">
        <v>88</v>
      </c>
      <c r="D73" s="195"/>
      <c r="E73" s="190">
        <f>'Isi Transkrip'!E62</f>
        <v>2</v>
      </c>
      <c r="F73" s="260" t="s">
        <v>37</v>
      </c>
      <c r="G73" s="209">
        <f>E73*M73</f>
        <v>4.6</v>
      </c>
      <c r="L73" s="141"/>
      <c r="M73" s="137">
        <f>IF(F73="A",4,IF(F73="A-",3.7,IF(F73="B+",3.3,IF(F73="B",3,IF(F73="B-",2.7,IF(F73="C+",2.3,IF(F73="C",2,IF(F73="D",1))))))))</f>
        <v>2.3</v>
      </c>
    </row>
    <row r="74" spans="1:14" customHeight="1" ht="19">
      <c r="A74" s="340"/>
      <c r="B74" s="194">
        <v>235110</v>
      </c>
      <c r="C74" s="182" t="s">
        <v>89</v>
      </c>
      <c r="D74" s="195"/>
      <c r="E74" s="190">
        <f>'Isi Transkrip'!E63</f>
        <v>1</v>
      </c>
      <c r="F74" s="260" t="s">
        <v>71</v>
      </c>
      <c r="G74" s="209">
        <f>E74*M74</f>
        <v>4</v>
      </c>
      <c r="L74" s="141"/>
      <c r="M74" s="137">
        <f>IF(F74="A",4,IF(F74="A-",3.7,IF(F74="B+",3.3,IF(F74="B",3,IF(F74="B-",2.7,IF(F74="C+",2.3,IF(F74="C",2,IF(F74="D",1))))))))</f>
        <v>4</v>
      </c>
    </row>
    <row r="75" spans="1:14" customHeight="1" ht="19">
      <c r="A75" s="340"/>
      <c r="B75" s="194">
        <v>235226</v>
      </c>
      <c r="C75" s="179" t="s">
        <v>91</v>
      </c>
      <c r="D75" s="195"/>
      <c r="E75" s="190">
        <f>'Isi Transkrip'!E64</f>
        <v>2</v>
      </c>
      <c r="F75" s="260" t="s">
        <v>31</v>
      </c>
      <c r="G75" s="209">
        <f>E75*M75</f>
        <v>7.4</v>
      </c>
      <c r="L75" s="141"/>
      <c r="M75" s="137">
        <f>IF(F75="A",4,IF(F75="A-",3.7,IF(F75="B+",3.3,IF(F75="B",3,IF(F75="B-",2.7,IF(F75="C+",2.3,IF(F75="C",2,IF(F75="D",1))))))))</f>
        <v>3.7</v>
      </c>
    </row>
    <row r="76" spans="1:14" customHeight="1" ht="19">
      <c r="A76" s="340"/>
      <c r="B76" s="194">
        <v>236271</v>
      </c>
      <c r="C76" s="179" t="s">
        <v>92</v>
      </c>
      <c r="D76" s="195"/>
      <c r="E76" s="190">
        <f>'Isi Transkrip'!E65</f>
        <v>2</v>
      </c>
      <c r="F76" s="260" t="s">
        <v>44</v>
      </c>
      <c r="G76" s="209">
        <f>E76*M76</f>
        <v>6.6</v>
      </c>
      <c r="L76" s="141"/>
      <c r="M76" s="137">
        <f>IF(F76="A",4,IF(F76="A-",3.7,IF(F76="B+",3.3,IF(F76="B",3,IF(F76="B-",2.7,IF(F76="C+",2.3,IF(F76="C",2,IF(F76="D",1))))))))</f>
        <v>3.3</v>
      </c>
    </row>
    <row r="77" spans="1:14" customHeight="1" ht="19">
      <c r="A77" s="340"/>
      <c r="B77" s="194">
        <v>235250</v>
      </c>
      <c r="C77" s="179" t="s">
        <v>93</v>
      </c>
      <c r="D77" s="195"/>
      <c r="E77" s="190">
        <f>'Isi Transkrip'!E66</f>
        <v>2</v>
      </c>
      <c r="F77" s="260" t="s">
        <v>31</v>
      </c>
      <c r="G77" s="209">
        <f>E77*M77</f>
        <v>7.4</v>
      </c>
      <c r="L77" s="141"/>
      <c r="M77" s="137">
        <f>IF(F77="A",4,IF(F77="A-",3.7,IF(F77="B+",3.3,IF(F77="B",3,IF(F77="B-",2.7,IF(F77="C+",2.3,IF(F77="C",2,IF(F77="D",1))))))))</f>
        <v>3.7</v>
      </c>
    </row>
    <row r="78" spans="1:14" customHeight="1" ht="19">
      <c r="A78" s="340"/>
      <c r="B78" s="194">
        <v>235231</v>
      </c>
      <c r="C78" s="179" t="s">
        <v>94</v>
      </c>
      <c r="D78" s="195"/>
      <c r="E78" s="190">
        <f>'Isi Transkrip'!E67</f>
        <v>2</v>
      </c>
      <c r="F78" s="260" t="s">
        <v>44</v>
      </c>
      <c r="G78" s="209">
        <f>E78*M78</f>
        <v>6.6</v>
      </c>
      <c r="L78" s="141"/>
      <c r="M78" s="137">
        <f>IF(F78="A",4,IF(F78="A-",3.7,IF(F78="B+",3.3,IF(F78="B",3,IF(F78="B-",2.7,IF(F78="C+",2.3,IF(F78="C",2,IF(F78="D",1))))))))</f>
        <v>3.3</v>
      </c>
    </row>
    <row r="79" spans="1:14" customHeight="1" ht="19">
      <c r="A79" s="340"/>
      <c r="B79" s="194">
        <v>235251</v>
      </c>
      <c r="C79" s="179" t="s">
        <v>95</v>
      </c>
      <c r="D79" s="195"/>
      <c r="E79" s="190">
        <f>'Isi Transkrip'!E68</f>
        <v>2</v>
      </c>
      <c r="F79" s="260" t="s">
        <v>31</v>
      </c>
      <c r="G79" s="209">
        <f>E79*M79</f>
        <v>7.4</v>
      </c>
      <c r="L79" s="141"/>
      <c r="M79" s="137">
        <f>IF(F79="A",4,IF(F79="A-",3.7,IF(F79="B+",3.3,IF(F79="B",3,IF(F79="B-",2.7,IF(F79="C+",2.3,IF(F79="C",2,IF(F79="D",1))))))))</f>
        <v>3.7</v>
      </c>
    </row>
    <row r="80" spans="1:14" customHeight="1" ht="19">
      <c r="A80" s="340"/>
      <c r="B80" s="194">
        <v>235150</v>
      </c>
      <c r="C80" s="182" t="s">
        <v>96</v>
      </c>
      <c r="D80" s="198"/>
      <c r="E80" s="190">
        <f>'Isi Transkrip'!E69</f>
        <v>1</v>
      </c>
      <c r="F80" s="266" t="s">
        <v>71</v>
      </c>
      <c r="G80" s="209">
        <f>E80*M80</f>
        <v>4</v>
      </c>
      <c r="L80" s="141"/>
      <c r="M80" s="137">
        <f>IF(F80="A",4,IF(F80="A-",3.7,IF(F80="B+",3.3,IF(F80="B",3,IF(F80="B-",2.7,IF(F80="C+",2.3,IF(F80="C",2,IF(F80="D",1))))))))</f>
        <v>4</v>
      </c>
    </row>
    <row r="81" spans="1:14" customHeight="1" ht="19">
      <c r="A81" s="341"/>
      <c r="B81" s="273">
        <v>235338</v>
      </c>
      <c r="C81" s="357" t="s">
        <v>139</v>
      </c>
      <c r="D81" s="358"/>
      <c r="E81" s="186">
        <f>'Isi Transkrip'!E70</f>
        <v>2</v>
      </c>
      <c r="F81" s="262" t="s">
        <v>71</v>
      </c>
      <c r="G81" s="210">
        <f>E81*M81</f>
        <v>8</v>
      </c>
      <c r="L81" s="141"/>
      <c r="M81" s="137">
        <f>IF(F81="A",4,IF(F81="A-",3.7,IF(F81="B+",3.3,IF(F81="B",3,IF(F81="B-",2.7,IF(F81="C+",2.3,IF(F81="C",2,IF(F81="D",1))))))))</f>
        <v>4</v>
      </c>
    </row>
    <row r="82" spans="1:14" customHeight="1" ht="19">
      <c r="A82" s="339" t="s">
        <v>98</v>
      </c>
      <c r="B82" s="191">
        <v>236106</v>
      </c>
      <c r="C82" s="175" t="s">
        <v>99</v>
      </c>
      <c r="D82" s="192"/>
      <c r="E82" s="190">
        <f>'Isi Transkrip'!E71</f>
        <v>1</v>
      </c>
      <c r="F82" s="260" t="s">
        <v>44</v>
      </c>
      <c r="G82" s="211">
        <f>E82*M82</f>
        <v>3.3</v>
      </c>
      <c r="L82" s="141"/>
      <c r="M82" s="137">
        <f>IF(F82="A",4,IF(F82="A-",3.7,IF(F82="B+",3.3,IF(F82="B",3,IF(F82="B-",2.7,IF(F82="C+",2.3,IF(F82="C",2,IF(F82="D",1))))))))</f>
        <v>3.3</v>
      </c>
    </row>
    <row r="83" spans="1:14" customHeight="1" ht="19">
      <c r="A83" s="340"/>
      <c r="B83" s="194">
        <v>236213</v>
      </c>
      <c r="C83" s="182" t="s">
        <v>100</v>
      </c>
      <c r="D83" s="195"/>
      <c r="E83" s="190">
        <f>'Isi Transkrip'!E72</f>
        <v>2</v>
      </c>
      <c r="F83" s="261" t="s">
        <v>31</v>
      </c>
      <c r="G83" s="209">
        <f>E83*M83</f>
        <v>7.4</v>
      </c>
      <c r="L83" s="141"/>
      <c r="M83" s="137">
        <f>IF(F83="A",4,IF(F83="A-",3.7,IF(F83="B+",3.3,IF(F83="B",3,IF(F83="B-",2.7,IF(F83="C+",2.3,IF(F83="C",2,IF(F83="D",1))))))))</f>
        <v>3.7</v>
      </c>
    </row>
    <row r="84" spans="1:14" customHeight="1" ht="19">
      <c r="A84" s="340"/>
      <c r="B84" s="194">
        <v>236224</v>
      </c>
      <c r="C84" s="201" t="s">
        <v>101</v>
      </c>
      <c r="D84" s="195"/>
      <c r="E84" s="190">
        <f>'Isi Transkrip'!E73</f>
        <v>2</v>
      </c>
      <c r="F84" s="261" t="s">
        <v>71</v>
      </c>
      <c r="G84" s="209">
        <f>E84*M84</f>
        <v>8</v>
      </c>
      <c r="L84" s="141"/>
      <c r="M84" s="137">
        <f>IF(F84="A",4,IF(F84="A-",3.7,IF(F84="B+",3.3,IF(F84="B",3,IF(F84="B-",2.7,IF(F84="C+",2.3,IF(F84="C",2,IF(F84="D",1))))))))</f>
        <v>4</v>
      </c>
    </row>
    <row r="85" spans="1:14" customHeight="1" ht="19">
      <c r="A85" s="340"/>
      <c r="B85" s="194">
        <v>236111</v>
      </c>
      <c r="C85" s="201" t="s">
        <v>102</v>
      </c>
      <c r="D85" s="195"/>
      <c r="E85" s="190">
        <f>'Isi Transkrip'!E74</f>
        <v>1</v>
      </c>
      <c r="F85" s="261" t="s">
        <v>71</v>
      </c>
      <c r="G85" s="209">
        <f>E85*M85</f>
        <v>4</v>
      </c>
      <c r="L85" s="143"/>
      <c r="M85" s="137">
        <f>IF(F85="A",4,IF(F85="A-",3.7,IF(F85="B+",3.3,IF(F85="B",3,IF(F85="B-",2.7,IF(F85="C+",2.3,IF(F85="C",2,IF(F85="D",1))))))))</f>
        <v>4</v>
      </c>
    </row>
    <row r="86" spans="1:14" customHeight="1" ht="19">
      <c r="A86" s="340"/>
      <c r="B86" s="194">
        <v>236224</v>
      </c>
      <c r="C86" s="201" t="s">
        <v>103</v>
      </c>
      <c r="D86" s="195"/>
      <c r="E86" s="190">
        <f>'Isi Transkrip'!E75</f>
        <v>2</v>
      </c>
      <c r="F86" s="261" t="s">
        <v>31</v>
      </c>
      <c r="G86" s="209">
        <f>E86*M86</f>
        <v>7.4</v>
      </c>
      <c r="L86" s="143"/>
      <c r="M86" s="137">
        <f>IF(F86="A",4,IF(F86="A-",3.7,IF(F86="B+",3.3,IF(F86="B",3,IF(F86="B-",2.7,IF(F86="C+",2.3,IF(F86="C",2,IF(F86="D",1))))))))</f>
        <v>3.7</v>
      </c>
    </row>
    <row r="87" spans="1:14" customHeight="1" ht="19">
      <c r="A87" s="340"/>
      <c r="B87" s="194">
        <v>236225</v>
      </c>
      <c r="C87" s="201" t="s">
        <v>104</v>
      </c>
      <c r="D87" s="195"/>
      <c r="E87" s="190">
        <f>'Isi Transkrip'!E76</f>
        <v>2</v>
      </c>
      <c r="F87" s="261" t="s">
        <v>44</v>
      </c>
      <c r="G87" s="209">
        <f>E87*M87</f>
        <v>6.6</v>
      </c>
      <c r="L87" s="143"/>
      <c r="M87" s="137">
        <f>IF(F87="A",4,IF(F87="A-",3.7,IF(F87="B+",3.3,IF(F87="B",3,IF(F87="B-",2.7,IF(F87="C+",2.3,IF(F87="C",2,IF(F87="D",1))))))))</f>
        <v>3.3</v>
      </c>
    </row>
    <row r="88" spans="1:14" customHeight="1" ht="19">
      <c r="A88" s="340"/>
      <c r="B88" s="274">
        <v>236230</v>
      </c>
      <c r="C88" s="359" t="s">
        <v>140</v>
      </c>
      <c r="D88" s="360"/>
      <c r="E88" s="190">
        <f>'Isi Transkrip'!E77</f>
        <v>2</v>
      </c>
      <c r="F88" s="261" t="s">
        <v>31</v>
      </c>
      <c r="G88" s="209">
        <f>E88*M88</f>
        <v>7.4</v>
      </c>
      <c r="L88" s="143"/>
      <c r="M88" s="137">
        <f>IF(F88="A",4,IF(F88="A-",3.7,IF(F88="B+",3.3,IF(F88="B",3,IF(F88="B-",2.7,IF(F88="C+",2.3,IF(F88="C",2,IF(F88="D",1))))))))</f>
        <v>3.7</v>
      </c>
    </row>
    <row r="89" spans="1:14" customHeight="1" ht="19">
      <c r="A89" s="340"/>
      <c r="B89" s="194">
        <v>236268</v>
      </c>
      <c r="C89" s="179" t="s">
        <v>106</v>
      </c>
      <c r="D89" s="195"/>
      <c r="E89" s="190">
        <f>'Isi Transkrip'!E78</f>
        <v>2</v>
      </c>
      <c r="F89" s="261" t="s">
        <v>31</v>
      </c>
      <c r="G89" s="209">
        <f>E89*M89</f>
        <v>7.4</v>
      </c>
      <c r="L89" s="143"/>
      <c r="M89" s="137">
        <f>IF(F89="A",4,IF(F89="A-",3.7,IF(F89="B+",3.3,IF(F89="B",3,IF(F89="B-",2.7,IF(F89="C+",2.3,IF(F89="C",2,IF(F89="D",1))))))))</f>
        <v>3.7</v>
      </c>
    </row>
    <row r="90" spans="1:14" customHeight="1" ht="19">
      <c r="A90" s="353"/>
      <c r="B90" s="194">
        <v>236234</v>
      </c>
      <c r="C90" s="179" t="s">
        <v>107</v>
      </c>
      <c r="D90" s="195"/>
      <c r="E90" s="190">
        <f>'Isi Transkrip'!E79</f>
        <v>2</v>
      </c>
      <c r="F90" s="261" t="s">
        <v>39</v>
      </c>
      <c r="G90" s="209">
        <f>E90*M90</f>
        <v>5.4</v>
      </c>
      <c r="L90" s="143"/>
      <c r="M90" s="137">
        <f>IF(F90="A",4,IF(F90="A-",3.7,IF(F90="B+",3.3,IF(F90="B",3,IF(F90="B-",2.7,IF(F90="C+",2.3,IF(F90="C",2,IF(F90="D",1))))))))</f>
        <v>2.7</v>
      </c>
    </row>
    <row r="91" spans="1:14" customHeight="1" ht="19">
      <c r="A91" s="354"/>
      <c r="B91" s="275">
        <v>236252</v>
      </c>
      <c r="C91" s="357" t="s">
        <v>141</v>
      </c>
      <c r="D91" s="358"/>
      <c r="E91" s="186">
        <f>'Isi Transkrip'!E80</f>
        <v>3</v>
      </c>
      <c r="F91" s="262" t="s">
        <v>71</v>
      </c>
      <c r="G91" s="210">
        <f>E91*M91</f>
        <v>12</v>
      </c>
      <c r="L91" s="143"/>
      <c r="M91" s="137">
        <f>IF(F91="A",4,IF(F91="A-",3.7,IF(F91="B+",3.3,IF(F91="B",3,IF(F91="B-",2.7,IF(F91="C+",2.3,IF(F91="C",2,IF(F91="D",1))))))))</f>
        <v>4</v>
      </c>
    </row>
    <row r="92" spans="1:14" customHeight="1" ht="19">
      <c r="A92" s="339" t="s">
        <v>109</v>
      </c>
      <c r="B92" s="174">
        <v>237107</v>
      </c>
      <c r="C92" s="175" t="s">
        <v>110</v>
      </c>
      <c r="D92" s="192"/>
      <c r="E92" s="190">
        <f>'Isi Transkrip'!E81</f>
        <v>1</v>
      </c>
      <c r="F92" s="260" t="s">
        <v>31</v>
      </c>
      <c r="G92" s="211">
        <f>E92*M92</f>
        <v>3.7</v>
      </c>
      <c r="L92" s="143"/>
      <c r="M92" s="137">
        <f>IF(F92="A",4,IF(F92="A-",3.7,IF(F92="B+",3.3,IF(F92="B",3,IF(F92="B-",2.7,IF(F92="C+",2.3,IF(F92="C",2,IF(F92="D",1))))))))</f>
        <v>3.7</v>
      </c>
    </row>
    <row r="93" spans="1:14" customHeight="1" ht="19">
      <c r="A93" s="340"/>
      <c r="B93" s="178">
        <v>237312</v>
      </c>
      <c r="C93" s="179" t="s">
        <v>111</v>
      </c>
      <c r="D93" s="195"/>
      <c r="E93" s="190">
        <f>'Isi Transkrip'!E82</f>
        <v>3</v>
      </c>
      <c r="F93" s="261" t="s">
        <v>71</v>
      </c>
      <c r="G93" s="209">
        <f>E93*M93</f>
        <v>12</v>
      </c>
      <c r="L93" s="143"/>
      <c r="M93" s="137">
        <f>IF(F93="A",4,IF(F93="A-",3.7,IF(F93="B+",3.3,IF(F93="B",3,IF(F93="B-",2.7,IF(F93="C+",2.3,IF(F93="C",2,IF(F93="D",1))))))))</f>
        <v>4</v>
      </c>
    </row>
    <row r="94" spans="1:14" customHeight="1" ht="19">
      <c r="A94" s="340"/>
      <c r="B94" s="178">
        <v>237227</v>
      </c>
      <c r="C94" s="179" t="s">
        <v>112</v>
      </c>
      <c r="D94" s="195"/>
      <c r="E94" s="190">
        <f>'Isi Transkrip'!E83</f>
        <v>2</v>
      </c>
      <c r="F94" s="261" t="s">
        <v>71</v>
      </c>
      <c r="G94" s="209">
        <f>E94*M94</f>
        <v>8</v>
      </c>
      <c r="L94" s="143"/>
      <c r="M94" s="137">
        <f>IF(F94="A",4,IF(F94="A-",3.7,IF(F94="B+",3.3,IF(F94="B",3,IF(F94="B-",2.7,IF(F94="C+",2.3,IF(F94="C",2,IF(F94="D",1))))))))</f>
        <v>4</v>
      </c>
    </row>
    <row r="95" spans="1:14" customHeight="1" ht="19">
      <c r="A95" s="340"/>
      <c r="B95" s="178">
        <v>237228</v>
      </c>
      <c r="C95" s="179" t="s">
        <v>113</v>
      </c>
      <c r="D95" s="195"/>
      <c r="E95" s="190">
        <f>'Isi Transkrip'!E84</f>
        <v>2</v>
      </c>
      <c r="F95" s="261" t="s">
        <v>33</v>
      </c>
      <c r="G95" s="209">
        <f>E95*M95</f>
        <v>6</v>
      </c>
      <c r="L95" s="143"/>
      <c r="M95" s="137">
        <f>IF(F95="A",4,IF(F95="A-",3.7,IF(F95="B+",3.3,IF(F95="B",3,IF(F95="B-",2.7,IF(F95="C+",2.3,IF(F95="C",2,IF(F95="D",1))))))))</f>
        <v>3</v>
      </c>
    </row>
    <row r="96" spans="1:14" customHeight="1" ht="19">
      <c r="A96" s="340"/>
      <c r="B96" s="276">
        <v>237233</v>
      </c>
      <c r="C96" s="345" t="s">
        <v>142</v>
      </c>
      <c r="D96" s="346"/>
      <c r="E96" s="190">
        <f>'Isi Transkrip'!E85</f>
        <v>2</v>
      </c>
      <c r="F96" s="261" t="s">
        <v>31</v>
      </c>
      <c r="G96" s="209">
        <f>E96*M96</f>
        <v>7.4</v>
      </c>
      <c r="L96" s="144"/>
      <c r="M96" s="137">
        <f>IF(F96="A",4,IF(F96="A-",3.7,IF(F96="B+",3.3,IF(F96="B",3,IF(F96="B-",2.7,IF(F96="C+",2.3,IF(F96="C",2,IF(F96="D",1))))))))</f>
        <v>3.7</v>
      </c>
    </row>
    <row r="97" spans="1:14" customHeight="1" ht="19">
      <c r="A97" s="341"/>
      <c r="B97" s="276">
        <v>237240</v>
      </c>
      <c r="C97" s="347" t="s">
        <v>143</v>
      </c>
      <c r="D97" s="348"/>
      <c r="E97" s="186">
        <f>'Isi Transkrip'!E86</f>
        <v>4</v>
      </c>
      <c r="F97" s="262" t="s">
        <v>71</v>
      </c>
      <c r="G97" s="210">
        <f>E97*M97</f>
        <v>16</v>
      </c>
      <c r="L97" s="144"/>
      <c r="M97" s="137">
        <f>IF(F97="A",4,IF(F97="A-",3.7,IF(F97="B+",3.3,IF(F97="B",3,IF(F97="B-",2.7,IF(F97="C+",2.3,IF(F97="C",2,IF(F97="D",1))))))))</f>
        <v>4</v>
      </c>
    </row>
    <row r="98" spans="1:14" customHeight="1" ht="19">
      <c r="A98" s="339" t="s">
        <v>116</v>
      </c>
      <c r="B98" s="174">
        <v>238108</v>
      </c>
      <c r="C98" s="175" t="s">
        <v>117</v>
      </c>
      <c r="D98" s="192"/>
      <c r="E98" s="190">
        <f>'Isi Transkrip'!E87</f>
        <v>1</v>
      </c>
      <c r="F98" s="260" t="s">
        <v>71</v>
      </c>
      <c r="G98" s="211">
        <f>E98*M98</f>
        <v>4</v>
      </c>
      <c r="L98" s="144"/>
      <c r="M98" s="137">
        <f>IF(F98="A",4,IF(F98="A-",3.7,IF(F98="B+",3.3,IF(F98="B",3,IF(F98="B-",2.7,IF(F98="C+",2.3,IF(F98="C",2,IF(F98="D",1))))))))</f>
        <v>4</v>
      </c>
    </row>
    <row r="99" spans="1:14" customHeight="1" ht="19">
      <c r="A99" s="340"/>
      <c r="B99" s="178">
        <v>238314</v>
      </c>
      <c r="C99" s="179" t="s">
        <v>118</v>
      </c>
      <c r="D99" s="195"/>
      <c r="E99" s="190">
        <f>'Isi Transkrip'!E88</f>
        <v>3</v>
      </c>
      <c r="F99" s="261" t="s">
        <v>71</v>
      </c>
      <c r="G99" s="209">
        <f>E99*M99</f>
        <v>12</v>
      </c>
      <c r="L99" s="144"/>
      <c r="M99" s="137">
        <f>IF(F99="A",4,IF(F99="A-",3.7,IF(F99="B+",3.3,IF(F99="B",3,IF(F99="B-",2.7,IF(F99="C+",2.3,IF(F99="C",2,IF(F99="D",1))))))))</f>
        <v>4</v>
      </c>
    </row>
    <row r="100" spans="1:14" customHeight="1" ht="19">
      <c r="A100" s="361"/>
      <c r="B100" s="203">
        <v>238615</v>
      </c>
      <c r="C100" s="204" t="s">
        <v>119</v>
      </c>
      <c r="D100" s="205"/>
      <c r="E100" s="238">
        <v>6</v>
      </c>
      <c r="F100" s="267" t="s">
        <v>71</v>
      </c>
      <c r="G100" s="239">
        <f>E100*M100</f>
        <v>24</v>
      </c>
      <c r="L100" s="144"/>
      <c r="M100" s="137">
        <f>IF(F100="A",4,IF(F100="A-",3.7,IF(F100="B+",3.3,IF(F100="B",3,IF(F100="B-",2.7,IF(F100="C+",2.3,IF(F100="C",2,IF(F100="D",1))))))))</f>
        <v>4</v>
      </c>
    </row>
    <row r="101" spans="1:14" customHeight="1" ht="18">
      <c r="A101" s="320" t="s">
        <v>120</v>
      </c>
      <c r="B101" s="321"/>
      <c r="C101" s="321"/>
      <c r="D101" s="207"/>
      <c r="E101" s="207">
        <f>SUM(E20:E63)+SUM(E70:E100)</f>
        <v>148</v>
      </c>
      <c r="F101" s="207"/>
      <c r="G101" s="207">
        <f>SUM(G20:G63)+SUM(G70:G100)</f>
        <v>507.3</v>
      </c>
      <c r="L101" s="144"/>
      <c r="M101" s="137"/>
    </row>
    <row r="102" spans="1:14" customHeight="1" ht="17.15">
      <c r="A102" s="240"/>
      <c r="B102" s="240"/>
      <c r="C102" s="217"/>
      <c r="D102" s="217"/>
      <c r="E102" s="240"/>
      <c r="F102" s="240"/>
      <c r="G102" s="241"/>
      <c r="H102" s="146"/>
      <c r="L102" s="144"/>
    </row>
    <row r="103" spans="1:14" customHeight="1" ht="17.15">
      <c r="A103" s="242" t="s">
        <v>121</v>
      </c>
      <c r="B103" s="242"/>
      <c r="C103" s="322" t="s">
        <v>144</v>
      </c>
      <c r="D103" s="322"/>
      <c r="E103" s="322"/>
      <c r="F103" s="322"/>
      <c r="G103" s="322"/>
      <c r="H103" s="216"/>
      <c r="L103" s="150"/>
    </row>
    <row r="104" spans="1:14" customHeight="1" ht="17.15">
      <c r="A104" s="243" t="s">
        <v>145</v>
      </c>
      <c r="B104" s="220"/>
      <c r="C104" s="322"/>
      <c r="D104" s="322"/>
      <c r="E104" s="322"/>
      <c r="F104" s="322"/>
      <c r="G104" s="322"/>
      <c r="H104" s="216"/>
      <c r="L104" s="150"/>
    </row>
    <row r="105" spans="1:14" customHeight="1" ht="16">
      <c r="A105" s="244"/>
      <c r="B105" s="242"/>
      <c r="C105" s="322"/>
      <c r="D105" s="322"/>
      <c r="E105" s="322"/>
      <c r="F105" s="322"/>
      <c r="G105" s="322"/>
      <c r="H105" s="216"/>
    </row>
    <row r="106" spans="1:14" customHeight="1" ht="16">
      <c r="A106" s="244"/>
      <c r="B106" s="242"/>
      <c r="C106" s="322"/>
      <c r="D106" s="322"/>
      <c r="E106" s="322"/>
      <c r="F106" s="322"/>
      <c r="G106" s="322"/>
      <c r="H106" s="216"/>
      <c r="L106" s="153"/>
      <c r="M106" s="154"/>
    </row>
    <row r="107" spans="1:14" customHeight="1" ht="16">
      <c r="A107" s="217"/>
      <c r="B107" s="217"/>
      <c r="C107" s="245"/>
      <c r="D107" s="245"/>
      <c r="E107" s="246"/>
      <c r="F107" s="246"/>
      <c r="G107" s="247"/>
      <c r="H107" s="152"/>
      <c r="L107" s="153"/>
      <c r="M107" s="154"/>
    </row>
    <row r="108" spans="1:14" customHeight="1" ht="16">
      <c r="A108" s="217"/>
      <c r="B108" s="217"/>
      <c r="C108" s="248" t="s">
        <v>172</v>
      </c>
      <c r="D108" s="249" t="s">
        <v>125</v>
      </c>
      <c r="E108" s="250">
        <f>G101/E101</f>
        <v>3.4277027027027</v>
      </c>
      <c r="F108" s="217"/>
      <c r="G108" s="250"/>
      <c r="L108" s="153"/>
      <c r="M108" s="154"/>
    </row>
    <row r="109" spans="1:14" customHeight="1" ht="16">
      <c r="A109" s="217"/>
      <c r="B109" s="217"/>
      <c r="C109" s="251" t="s">
        <v>173</v>
      </c>
      <c r="D109" s="252"/>
      <c r="E109" s="253"/>
      <c r="F109" s="217"/>
      <c r="G109" s="250"/>
      <c r="L109" s="153"/>
      <c r="M109" s="154"/>
    </row>
    <row r="110" spans="1:14" customHeight="1" ht="16">
      <c r="A110" s="217"/>
      <c r="B110" s="217"/>
      <c r="C110" s="248" t="s">
        <v>174</v>
      </c>
      <c r="D110" s="249" t="s">
        <v>125</v>
      </c>
      <c r="E110" s="248" t="str">
        <f>IF(E108&gt;=3.51,"DENGAN PUJIAN",IF(E108&gt;=3.01,"SANGAT MEMUASKAN",IF(E108&gt;=2.76,"MEMUASKAN","Cukup")))</f>
        <v>SANGAT MEMUASKAN</v>
      </c>
      <c r="F110" s="217"/>
      <c r="G110" s="244"/>
      <c r="L110" s="163"/>
      <c r="M110" s="164"/>
    </row>
    <row r="111" spans="1:14" customHeight="1" ht="16">
      <c r="A111" s="217"/>
      <c r="B111" s="217"/>
      <c r="C111" s="251" t="s">
        <v>175</v>
      </c>
      <c r="D111" s="251"/>
      <c r="E111" s="251" t="str">
        <f>IF(E108&gt;=3.51,"(Cum Laude)",IF(E108&gt;=3.01,"(Very Satisfactory)",IF(E108&gt;=2.76,"(Satisfactory)","(Fair)")))</f>
        <v>(Very Satisfactory)</v>
      </c>
      <c r="F111" s="217"/>
      <c r="G111" s="244"/>
    </row>
    <row r="112" spans="1:14" customHeight="1" ht="16">
      <c r="A112" s="254" t="s">
        <v>176</v>
      </c>
      <c r="B112" s="255"/>
      <c r="C112" s="217"/>
      <c r="D112" s="217"/>
      <c r="E112" s="217"/>
      <c r="F112" s="217"/>
      <c r="G112" s="217"/>
    </row>
    <row r="113" spans="1:14" customHeight="1" ht="15">
      <c r="A113" s="256" t="s">
        <v>177</v>
      </c>
      <c r="B113" s="257" t="s">
        <v>178</v>
      </c>
      <c r="C113" s="217"/>
      <c r="D113" s="217"/>
      <c r="E113" s="217"/>
      <c r="F113" s="217"/>
      <c r="G113" s="217"/>
    </row>
    <row r="114" spans="1:14" customHeight="1" ht="15">
      <c r="A114" s="258" t="s">
        <v>179</v>
      </c>
      <c r="B114" s="257" t="s">
        <v>180</v>
      </c>
      <c r="C114" s="217"/>
      <c r="D114" s="217"/>
      <c r="E114" s="217"/>
      <c r="F114" s="217"/>
      <c r="G114" s="217"/>
    </row>
    <row r="115" spans="1:14" customHeight="1" ht="15">
      <c r="A115" s="256" t="s">
        <v>181</v>
      </c>
      <c r="B115" s="257" t="s">
        <v>182</v>
      </c>
      <c r="C115" s="217"/>
      <c r="D115" s="217"/>
      <c r="E115" s="217"/>
      <c r="F115" s="217"/>
      <c r="G115" s="217"/>
    </row>
    <row r="116" spans="1:14" customHeight="1" ht="15">
      <c r="A116" s="256" t="s">
        <v>181</v>
      </c>
      <c r="B116" s="257" t="s">
        <v>183</v>
      </c>
      <c r="C116" s="217"/>
      <c r="D116" s="217"/>
      <c r="E116" s="217"/>
      <c r="F116" s="217"/>
      <c r="G116" s="217"/>
    </row>
    <row r="117" spans="1:14" customHeight="1" ht="17.15">
      <c r="A117" s="217"/>
      <c r="B117" s="255"/>
      <c r="C117" s="217"/>
      <c r="D117" s="168" t="s">
        <v>184</v>
      </c>
      <c r="F117" s="217"/>
      <c r="G117" s="217"/>
    </row>
    <row r="118" spans="1:14" customHeight="1" ht="17.15">
      <c r="A118" s="217"/>
      <c r="B118" s="217"/>
      <c r="C118" s="217" t="s">
        <v>45</v>
      </c>
      <c r="D118" s="169"/>
      <c r="E118" s="123"/>
      <c r="F118" s="217"/>
      <c r="G118" s="217"/>
      <c r="H118" s="116"/>
    </row>
    <row r="119" spans="1:14" customHeight="1" ht="17.15">
      <c r="A119" s="217"/>
      <c r="B119" s="217"/>
      <c r="C119" s="217"/>
      <c r="D119" s="116" t="s">
        <v>185</v>
      </c>
      <c r="F119" s="227"/>
      <c r="G119" s="227"/>
      <c r="H119" s="116"/>
    </row>
    <row r="120" spans="1:14" customHeight="1" ht="17.15">
      <c r="A120" s="217"/>
      <c r="B120" s="217"/>
      <c r="C120" s="219"/>
      <c r="D120" s="124"/>
      <c r="F120" s="217"/>
      <c r="G120" s="217"/>
      <c r="H120" s="124"/>
    </row>
    <row r="121" spans="1:14" customHeight="1" ht="16">
      <c r="A121" s="217"/>
      <c r="B121" s="217"/>
      <c r="C121" s="217"/>
      <c r="D121" s="124"/>
      <c r="F121" s="217"/>
      <c r="G121" s="217"/>
      <c r="H121" s="124"/>
      <c r="I121" s="116"/>
    </row>
    <row r="122" spans="1:14" customHeight="1" ht="16">
      <c r="A122" s="217"/>
      <c r="B122" s="217"/>
      <c r="C122" s="217"/>
      <c r="D122" s="124"/>
      <c r="F122" s="217"/>
      <c r="G122" s="217"/>
      <c r="H122" s="124"/>
      <c r="I122" s="116"/>
    </row>
    <row r="123" spans="1:14" customHeight="1" ht="19.5">
      <c r="A123" s="217"/>
      <c r="B123" s="217"/>
      <c r="C123" s="217"/>
      <c r="D123" s="124"/>
      <c r="F123" s="217"/>
      <c r="G123" s="217"/>
      <c r="H123" s="124"/>
      <c r="I123" s="124"/>
    </row>
    <row r="124" spans="1:14" customHeight="1" ht="16">
      <c r="A124" s="217"/>
      <c r="B124" s="217"/>
      <c r="C124" s="217"/>
      <c r="D124" s="170" t="s">
        <v>186</v>
      </c>
      <c r="F124" s="217"/>
      <c r="G124" s="217"/>
      <c r="H124" s="124"/>
      <c r="I124" s="124"/>
    </row>
    <row r="125" spans="1:14" customHeight="1" ht="15">
      <c r="A125" s="217"/>
      <c r="B125" s="217"/>
      <c r="C125" s="228"/>
      <c r="D125" s="263" t="s">
        <v>187</v>
      </c>
      <c r="F125" s="217"/>
      <c r="G125" s="217"/>
      <c r="H125" s="124"/>
      <c r="I125" s="124"/>
    </row>
    <row r="126" spans="1:14" customHeight="1" ht="15">
      <c r="A126" s="217"/>
      <c r="B126" s="217"/>
      <c r="C126" s="219"/>
      <c r="D126" s="259"/>
      <c r="E126" s="217"/>
      <c r="F126" s="217"/>
      <c r="G126" s="217"/>
      <c r="I126" s="124"/>
    </row>
    <row r="127" spans="1:14" customHeight="1" ht="16">
      <c r="I127" s="124"/>
    </row>
    <row r="128" spans="1:14" customHeight="1" ht="16">
      <c r="I128" s="124"/>
    </row>
    <row r="129" spans="1:14" customHeight="1" ht="16"/>
    <row r="130" spans="1:14" customHeight="1" ht="16">
      <c r="G130" s="171"/>
    </row>
    <row r="131" spans="1:14" customHeight="1" ht="16"/>
    <row r="132" spans="1:14" customHeight="1" ht="16"/>
    <row r="133" spans="1:14" customHeight="1" ht="16"/>
    <row r="134" spans="1:14" customHeight="1" ht="16"/>
    <row r="135" spans="1:14" customHeight="1" ht="16"/>
    <row r="136" spans="1:14" customHeight="1" ht="16"/>
    <row r="137" spans="1:14" customHeight="1" ht="16"/>
    <row r="138" spans="1:14" customHeight="1" ht="16"/>
    <row r="139" spans="1:14" customHeight="1" ht="16"/>
    <row r="141" spans="1:14" customHeight="1" ht="15.5">
      <c r="H141" s="171"/>
    </row>
    <row r="162" spans="1:14" customHeight="1" ht="15.5">
      <c r="H162" s="171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false"/>
  <protectedRanges>
    <protectedRange name="pd8498108dd603522047564a8da7be94c" sqref="B7" password="8C81"/>
    <protectedRange name="pbb7527d096ea9e79da26fda46d6ee979" sqref="F7:I7 D7" password="8C81"/>
  </protectedRanges>
  <mergeCells>
    <mergeCell ref="C103:G106"/>
    <mergeCell ref="M68:M69"/>
    <mergeCell ref="C69:D69"/>
    <mergeCell ref="A82:A91"/>
    <mergeCell ref="A92:A97"/>
    <mergeCell ref="C68:D68"/>
    <mergeCell ref="C91:D91"/>
    <mergeCell ref="C88:D88"/>
    <mergeCell ref="A98:A100"/>
    <mergeCell ref="C81:D81"/>
    <mergeCell ref="A20:A30"/>
    <mergeCell ref="A101:C101"/>
    <mergeCell ref="A70:A81"/>
    <mergeCell ref="A31:A41"/>
    <mergeCell ref="A42:A52"/>
    <mergeCell ref="A68:A69"/>
    <mergeCell ref="A53:A63"/>
    <mergeCell ref="C96:D96"/>
    <mergeCell ref="C97:D97"/>
    <mergeCell ref="A5:G5"/>
    <mergeCell ref="A6:G6"/>
    <mergeCell ref="A7:G7"/>
    <mergeCell ref="A8:G8"/>
    <mergeCell ref="A18:A19"/>
    <mergeCell ref="C18:D18"/>
    <mergeCell ref="C19:D19"/>
  </mergeCells>
  <printOptions gridLines="false" gridLinesSet="true" horizontalCentered="true"/>
  <pageMargins left="0.2" right="0.2" top="0.75" bottom="0.75" header="0.3" footer="0.3"/>
  <pageSetup paperSize="10001" orientation="portrait" scale="73" fitToHeight="1" fitToWidth="1"/>
  <headerFooter differentOddEven="false" differentFirst="false" scaleWithDoc="true" alignWithMargins="true">
    <oddHeader/>
    <oddFooter>&amp;RHalaman &amp;P dari &amp;N&amp;"-,Italic"Page &amp;P of &amp;N</oddFooter>
    <evenHeader/>
    <evenFooter>&amp;RHalaman &amp;P dari &amp;N&amp;"-,Italic"Page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Contoh Pengisian</vt:lpstr>
      <vt:lpstr>Isi Transkrip</vt:lpstr>
      <vt:lpstr>Cetak Transkrip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DCWu</dc:creator>
  <cp:lastModifiedBy>ismail - [2010]</cp:lastModifiedBy>
  <dcterms:created xsi:type="dcterms:W3CDTF">2021-03-17T06:41:41+02:00</dcterms:created>
  <dcterms:modified xsi:type="dcterms:W3CDTF">2022-04-05T06:19:09+03:00</dcterms:modified>
  <dc:title>Untitled Spreadsheet</dc:title>
  <dc:description/>
  <dc:subject/>
  <cp:keywords/>
  <cp:category/>
</cp:coreProperties>
</file>