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9210" activeTab="2"/>
  </bookViews>
  <sheets>
    <sheet name="Angk. 2012" sheetId="3" r:id="rId1"/>
    <sheet name="Angk. 2013" sheetId="4" r:id="rId2"/>
    <sheet name="Angk. 2014 ke atas" sheetId="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87" i="2" l="1"/>
  <c r="D88" i="2" l="1"/>
  <c r="H87" i="2" l="1"/>
  <c r="G72" i="2"/>
  <c r="G68" i="2"/>
  <c r="G57" i="2"/>
  <c r="G48" i="2"/>
  <c r="B84" i="2"/>
  <c r="G62" i="2"/>
  <c r="G4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8" i="2"/>
  <c r="G59" i="2"/>
  <c r="G60" i="2"/>
  <c r="G61" i="2"/>
  <c r="G63" i="2"/>
  <c r="G64" i="2"/>
  <c r="G65" i="2"/>
  <c r="G66" i="2"/>
  <c r="G67" i="2"/>
  <c r="G69" i="2"/>
  <c r="G70" i="2"/>
  <c r="G71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6" i="4" l="1"/>
  <c r="H86" i="4" s="1"/>
  <c r="D92" i="4" l="1"/>
  <c r="G91" i="4"/>
  <c r="H91" i="4" s="1"/>
  <c r="G90" i="4"/>
  <c r="H90" i="4" s="1"/>
  <c r="G89" i="4"/>
  <c r="H89" i="4" s="1"/>
  <c r="G88" i="4"/>
  <c r="H88" i="4" s="1"/>
  <c r="G87" i="4"/>
  <c r="H87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92" i="4" l="1"/>
  <c r="G99" i="4" s="1"/>
  <c r="G100" i="4" s="1"/>
  <c r="D91" i="3" l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H91" i="3" l="1"/>
  <c r="G98" i="3" s="1"/>
  <c r="G99" i="3" s="1"/>
  <c r="H55" i="2"/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88" i="2" l="1"/>
  <c r="G95" i="2" l="1"/>
  <c r="G96" i="2" s="1"/>
</calcChain>
</file>

<file path=xl/sharedStrings.xml><?xml version="1.0" encoding="utf-8"?>
<sst xmlns="http://schemas.openxmlformats.org/spreadsheetml/2006/main" count="775" uniqueCount="299">
  <si>
    <t>N a m a</t>
  </si>
  <si>
    <t xml:space="preserve">Fakultas                   </t>
  </si>
  <si>
    <t>: Keguruan dan Ilmu Pendidikan</t>
  </si>
  <si>
    <t>N I M</t>
  </si>
  <si>
    <t xml:space="preserve">Program Studi           </t>
  </si>
  <si>
    <t>: Pendidikan Bahasa Inggris</t>
  </si>
  <si>
    <t>Tempat/Tgl. Lahir</t>
  </si>
  <si>
    <t xml:space="preserve">Jenjang Pendidikan                 </t>
  </si>
  <si>
    <t>: S. 1</t>
  </si>
  <si>
    <t>Th. Masuk</t>
  </si>
  <si>
    <t>Sem</t>
  </si>
  <si>
    <t>KODE MK</t>
  </si>
  <si>
    <t>MATA KULIAH</t>
  </si>
  <si>
    <t>SKS</t>
  </si>
  <si>
    <t>NILAI</t>
  </si>
  <si>
    <t>BOBOT</t>
  </si>
  <si>
    <t>MUTU</t>
  </si>
  <si>
    <t>I</t>
  </si>
  <si>
    <t>Al Islam dan Kemuhammadiyahan I</t>
  </si>
  <si>
    <t>B</t>
  </si>
  <si>
    <t>B+</t>
  </si>
  <si>
    <t xml:space="preserve"> </t>
  </si>
  <si>
    <t>II</t>
  </si>
  <si>
    <t>Al Islam dan Kemuhammadiyahan II</t>
  </si>
  <si>
    <t>Perkembangan Peserta Didik</t>
  </si>
  <si>
    <t>Psikologi Pendidikan</t>
  </si>
  <si>
    <t>III</t>
  </si>
  <si>
    <t>Al Islam dan Kemuhammadiyahan III</t>
  </si>
  <si>
    <t>Bahasa Indonesia</t>
  </si>
  <si>
    <t>Pendidikan Kewarganegaraan</t>
  </si>
  <si>
    <t>IV</t>
  </si>
  <si>
    <t>Al Islam dan Kemuhammadiyahan IV</t>
  </si>
  <si>
    <t>English Syntax</t>
  </si>
  <si>
    <t>V</t>
  </si>
  <si>
    <t>Al Islam dan Kemuhammadiyahan V</t>
  </si>
  <si>
    <t>VI</t>
  </si>
  <si>
    <t>Al Islam dan Kemuhammadiyahan VI</t>
  </si>
  <si>
    <t>VII</t>
  </si>
  <si>
    <t>Al Islam dan Kemuhammadiyahan VII</t>
  </si>
  <si>
    <t>Interpreting</t>
  </si>
  <si>
    <t>VIII</t>
  </si>
  <si>
    <t>Al Islam dan Kemuhammadiyahan VIII</t>
  </si>
  <si>
    <t xml:space="preserve">                                                Indeks Prestasi Komulatif (IPK)</t>
  </si>
  <si>
    <t>:</t>
  </si>
  <si>
    <t xml:space="preserve">                                                Predikat Kelulusan</t>
  </si>
  <si>
    <t>Catatan :</t>
  </si>
  <si>
    <t>IPK :  2.00  - 2.75  =  Cukup</t>
  </si>
  <si>
    <t>IPK :  2.76  - 3,00  =  Memuaskan</t>
  </si>
  <si>
    <t>IPK :  3,01  - 3.50  =  Sangat Memuaskan</t>
  </si>
  <si>
    <t>IPK :  3.51  - 4.00  =  Dengan Pujian</t>
  </si>
  <si>
    <t xml:space="preserve">Pancasila </t>
  </si>
  <si>
    <t xml:space="preserve">Filsafat ilmu </t>
  </si>
  <si>
    <t>English Morphology</t>
  </si>
  <si>
    <t>Introduction to Literature</t>
  </si>
  <si>
    <t xml:space="preserve">Micro Teaching </t>
  </si>
  <si>
    <t>Pragmatics</t>
  </si>
  <si>
    <t>Seminar on ELT</t>
  </si>
  <si>
    <t>Field Study</t>
  </si>
  <si>
    <t>KKN</t>
  </si>
  <si>
    <t>* Elective course (isikan dengan MK Pilihan Anda)</t>
  </si>
  <si>
    <t>Purworejo, …………………………</t>
  </si>
  <si>
    <t>Judul Skripsi :</t>
  </si>
  <si>
    <t xml:space="preserve">Tanggal Lulus            </t>
  </si>
  <si>
    <r>
      <t xml:space="preserve">: 16 Agustus 2016 </t>
    </r>
    <r>
      <rPr>
        <b/>
        <i/>
        <sz val="11"/>
        <rFont val="Arial"/>
        <family val="2"/>
      </rPr>
      <t>(Isi dengan tanggal ujian)</t>
    </r>
  </si>
  <si>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FULAN</t>
    </r>
  </si>
  <si>
    <t>: NIM</t>
  </si>
  <si>
    <t>: 2013</t>
  </si>
  <si>
    <t>DOKUMEN HASIL STUDI</t>
  </si>
  <si>
    <t>: 2012</t>
  </si>
  <si>
    <t>1SL01</t>
  </si>
  <si>
    <t>GL01</t>
  </si>
  <si>
    <t>Pancasila</t>
  </si>
  <si>
    <t>GL02</t>
  </si>
  <si>
    <t>Filsafat Ilmu</t>
  </si>
  <si>
    <t>GT01</t>
  </si>
  <si>
    <t>Pengantar Ilmu Pendidikan</t>
  </si>
  <si>
    <t>1LC01</t>
  </si>
  <si>
    <t>Pronunciation Practice</t>
  </si>
  <si>
    <t>1LC11</t>
  </si>
  <si>
    <t>Intensive Vocabulary</t>
  </si>
  <si>
    <t>1LC21</t>
  </si>
  <si>
    <t>Intensive Grammar</t>
  </si>
  <si>
    <t>1LS41</t>
  </si>
  <si>
    <t>Intensive Writing</t>
  </si>
  <si>
    <t>1LS11</t>
  </si>
  <si>
    <t>Intensive Listening</t>
  </si>
  <si>
    <t>1LS21</t>
  </si>
  <si>
    <t>Intensive Speaking</t>
  </si>
  <si>
    <t>1LS31</t>
  </si>
  <si>
    <t>Intensive Reading</t>
  </si>
  <si>
    <t>1SL02</t>
  </si>
  <si>
    <t>GL03</t>
  </si>
  <si>
    <t>Ilmu Sosial Dasar</t>
  </si>
  <si>
    <t>GT02</t>
  </si>
  <si>
    <t>GT07</t>
  </si>
  <si>
    <t>LC22</t>
  </si>
  <si>
    <t>English Grammar I</t>
  </si>
  <si>
    <t>LS12</t>
  </si>
  <si>
    <t>Listening Comprehension I</t>
  </si>
  <si>
    <t>LS22</t>
  </si>
  <si>
    <t>Speaking I</t>
  </si>
  <si>
    <t>LS32</t>
  </si>
  <si>
    <t>Reading Comprehension I</t>
  </si>
  <si>
    <t>LS41</t>
  </si>
  <si>
    <t>Writing I</t>
  </si>
  <si>
    <t>LN01</t>
  </si>
  <si>
    <t>Phonology I</t>
  </si>
  <si>
    <t>LC12</t>
  </si>
  <si>
    <t>Vocabulary</t>
  </si>
  <si>
    <t>1SL03</t>
  </si>
  <si>
    <t>GL05</t>
  </si>
  <si>
    <t>GL04</t>
  </si>
  <si>
    <t>GT08</t>
  </si>
  <si>
    <t>Manajemen Sekolah</t>
  </si>
  <si>
    <t>LS13</t>
  </si>
  <si>
    <t>Listening Comprehension II</t>
  </si>
  <si>
    <t>LS23</t>
  </si>
  <si>
    <t>Speaking II</t>
  </si>
  <si>
    <t>LS33</t>
  </si>
  <si>
    <t>Reading Comprehension II</t>
  </si>
  <si>
    <t>LS42</t>
  </si>
  <si>
    <t>Writing II</t>
  </si>
  <si>
    <t>LN03</t>
  </si>
  <si>
    <t>Introduction to Linguistics</t>
  </si>
  <si>
    <t>Phonology II</t>
  </si>
  <si>
    <t>LC23</t>
  </si>
  <si>
    <t>English Grammar II</t>
  </si>
  <si>
    <t>1SL04</t>
  </si>
  <si>
    <t>1LS51</t>
  </si>
  <si>
    <t>English-Indonesian Translation</t>
  </si>
  <si>
    <t>LS14</t>
  </si>
  <si>
    <t>Listening Comprehension III</t>
  </si>
  <si>
    <t>1LS24</t>
  </si>
  <si>
    <t>Discussion and Debate</t>
  </si>
  <si>
    <t>LS34</t>
  </si>
  <si>
    <t>Writing III</t>
  </si>
  <si>
    <t>LC24</t>
  </si>
  <si>
    <t>English Grammar III</t>
  </si>
  <si>
    <t>LN04</t>
  </si>
  <si>
    <t>Morphology</t>
  </si>
  <si>
    <t>LN05</t>
  </si>
  <si>
    <t>LI03</t>
  </si>
  <si>
    <t>Poetry</t>
  </si>
  <si>
    <t>Reading Comprehension III</t>
  </si>
  <si>
    <t>1SL05</t>
  </si>
  <si>
    <t>2LT01</t>
  </si>
  <si>
    <t>Kurikulum dan Telaah Buku Teks SMP</t>
  </si>
  <si>
    <t>LS25</t>
  </si>
  <si>
    <t>English Grammar IV</t>
  </si>
  <si>
    <t>LS15</t>
  </si>
  <si>
    <t>Listening Comprehension IV</t>
  </si>
  <si>
    <t>Public Speaking</t>
  </si>
  <si>
    <t>LS35</t>
  </si>
  <si>
    <t>Reading Comprehension IV</t>
  </si>
  <si>
    <t>LS44</t>
  </si>
  <si>
    <t>Writing IV</t>
  </si>
  <si>
    <t>Language Assessment</t>
  </si>
  <si>
    <t>1LT05</t>
  </si>
  <si>
    <t>Strategi Belajar Mengajar Bahasa Inggris</t>
  </si>
  <si>
    <t>1LS52</t>
  </si>
  <si>
    <t>Indonesian-English Translation</t>
  </si>
  <si>
    <t>LI02</t>
  </si>
  <si>
    <t>Prose</t>
  </si>
  <si>
    <t>1SL06</t>
  </si>
  <si>
    <t>2ILT02</t>
  </si>
  <si>
    <t>Kurikulum &amp; Buku teks SMA/K</t>
  </si>
  <si>
    <t>1LT06</t>
  </si>
  <si>
    <t>Perencanaan Pembelajaran Bahasa  Inggris</t>
  </si>
  <si>
    <t>SE01</t>
  </si>
  <si>
    <t>Cross Cultural Understanding</t>
  </si>
  <si>
    <t>LN09</t>
  </si>
  <si>
    <t>Intro to Sociolinguistics</t>
  </si>
  <si>
    <t>LS36</t>
  </si>
  <si>
    <t>Reading Comprehension V</t>
  </si>
  <si>
    <t>1LS45</t>
  </si>
  <si>
    <t>Essay Writing</t>
  </si>
  <si>
    <t>Statistik Dalam Pembelajaran Bahasa</t>
  </si>
  <si>
    <t>2LT07</t>
  </si>
  <si>
    <t>Metode Penelitian</t>
  </si>
  <si>
    <t>LT10</t>
  </si>
  <si>
    <t>Micro Teaching</t>
  </si>
  <si>
    <t xml:space="preserve"> 1SL07</t>
  </si>
  <si>
    <t>LN07</t>
  </si>
  <si>
    <t>Topics in Applied Linguistics</t>
  </si>
  <si>
    <t>LI04</t>
  </si>
  <si>
    <t>Drama</t>
  </si>
  <si>
    <t>LI07</t>
  </si>
  <si>
    <t>Seminar on Language Teaching</t>
  </si>
  <si>
    <t>LT11</t>
  </si>
  <si>
    <t>Praktik Pengalaman Lapangan (PPL)</t>
  </si>
  <si>
    <t>LT09</t>
  </si>
  <si>
    <t>Teaching English for Young Leaners</t>
  </si>
  <si>
    <t>LT08</t>
  </si>
  <si>
    <t>Research in English Lang. Teaching II</t>
  </si>
  <si>
    <t>LN08</t>
  </si>
  <si>
    <t>Intro to Second Language Acquisition</t>
  </si>
  <si>
    <t>SE02</t>
  </si>
  <si>
    <t>ESP Progam Development</t>
  </si>
  <si>
    <t>LS53</t>
  </si>
  <si>
    <t>1SL08</t>
  </si>
  <si>
    <t>GL06</t>
  </si>
  <si>
    <t>Kuliah Kerja Nyata (KKN)</t>
  </si>
  <si>
    <t>LS47</t>
  </si>
  <si>
    <t>Thesis</t>
  </si>
  <si>
    <t>Judul Thesis :</t>
  </si>
  <si>
    <t>ISIKAN JUDUL THESIS ANDA DISINI DENGAN HURUF KAPITAL SEMUA</t>
  </si>
  <si>
    <t>Kolom Nilai: Isikan dengan nilai angka (A, A-, B+, dst)</t>
  </si>
  <si>
    <t>: Tempat, langgal lahir</t>
  </si>
  <si>
    <t>SL04</t>
  </si>
  <si>
    <t>LS51</t>
  </si>
  <si>
    <t>LS24</t>
  </si>
  <si>
    <t>LS43</t>
  </si>
  <si>
    <t>Kurikulum Buku Teks SMP</t>
  </si>
  <si>
    <t>SL06</t>
  </si>
  <si>
    <t>Sociolinguistics</t>
  </si>
  <si>
    <t>LS45</t>
  </si>
  <si>
    <t>LT02</t>
  </si>
  <si>
    <t>Kurikulum &amp; Telaah Buku Teks SMA/K</t>
  </si>
  <si>
    <t>LT06</t>
  </si>
  <si>
    <t>Perencanaan Pembelajaran Bahasa Inggris</t>
  </si>
  <si>
    <t>Microteaching</t>
  </si>
  <si>
    <t>Research in ELT II</t>
  </si>
  <si>
    <t>Teaching English for Young Learners</t>
  </si>
  <si>
    <t>English for Specific Purpose</t>
  </si>
  <si>
    <t>SL08</t>
  </si>
  <si>
    <t>Praktice Teaching (PPL)</t>
  </si>
  <si>
    <t>Basic Communicative Grammar</t>
  </si>
  <si>
    <t xml:space="preserve">  (Tourism, Business English, Journalism)</t>
  </si>
  <si>
    <t xml:space="preserve">  (Tourism, Business English, Extensive Translation)</t>
  </si>
  <si>
    <t>Kode MK Pilihan</t>
  </si>
  <si>
    <t>Isi dgn MK Pilihan Anda*</t>
  </si>
  <si>
    <t>Kaprodi PBI</t>
  </si>
  <si>
    <t>Sri Widodo, S.S., M.Hum.</t>
  </si>
  <si>
    <t>NIDN 0628057302</t>
  </si>
  <si>
    <t>: 2017</t>
  </si>
  <si>
    <t>A-</t>
  </si>
  <si>
    <t>B-</t>
  </si>
  <si>
    <t>C+</t>
  </si>
  <si>
    <t>A</t>
  </si>
  <si>
    <t>Pronunciation and Phonetics</t>
  </si>
  <si>
    <t>Children Language Acquisition</t>
  </si>
  <si>
    <t>Entrepreneurship Branding</t>
  </si>
  <si>
    <t>Tourism</t>
  </si>
  <si>
    <t>Semantics and Pragmatics</t>
  </si>
  <si>
    <t>Curriculum Material Development</t>
  </si>
  <si>
    <t>ICT and Multimedia for ELT</t>
  </si>
  <si>
    <t xml:space="preserve">Al Islam dan Kemuhammadiyahan V </t>
  </si>
  <si>
    <t xml:space="preserve">Magang 1 </t>
  </si>
  <si>
    <t>Psycholinguistics</t>
  </si>
  <si>
    <t xml:space="preserve">Statistik </t>
  </si>
  <si>
    <t xml:space="preserve">Magang 2 </t>
  </si>
  <si>
    <t xml:space="preserve">Al Islam dan Kemuhammadiyahan VI </t>
  </si>
  <si>
    <t>Second Language Acquisition</t>
  </si>
  <si>
    <t xml:space="preserve">Magang 3 </t>
  </si>
  <si>
    <t xml:space="preserve">Al Islam dan Kemuhammadiyahan VIII </t>
  </si>
  <si>
    <t xml:space="preserve">Skripsi </t>
  </si>
  <si>
    <t>Theoties in Translation</t>
  </si>
  <si>
    <t>Practicum of Translation</t>
  </si>
  <si>
    <t xml:space="preserve">Pendidikan Kewarganegaraan </t>
  </si>
  <si>
    <t xml:space="preserve">Perkembangan Peserta Didik </t>
  </si>
  <si>
    <t xml:space="preserve">Psikologi Pendidikan </t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</si>
  <si>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</si>
  <si>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</si>
  <si>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</si>
  <si>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</si>
  <si>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</si>
  <si>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</si>
  <si>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Public Listening</t>
  </si>
  <si>
    <t>Critical Reading</t>
  </si>
  <si>
    <t>Clause-Sentence Grammar</t>
  </si>
  <si>
    <t>Test-Standardized Vocabulary</t>
  </si>
  <si>
    <t>Intro to Linguistics</t>
  </si>
  <si>
    <t xml:space="preserve">Strategi Pembelajaran </t>
  </si>
  <si>
    <t>Test-Standardized Listening</t>
  </si>
  <si>
    <t>Academic Speaking</t>
  </si>
  <si>
    <t>Test-Standardized Reading</t>
  </si>
  <si>
    <t>Academic Writing</t>
  </si>
  <si>
    <t>Test-Standardized Grammar</t>
  </si>
  <si>
    <t>Literature and Translation</t>
  </si>
  <si>
    <t>Perencanaan Pembelajaran</t>
  </si>
  <si>
    <t xml:space="preserve">Penilaian Hasil Belajar </t>
  </si>
  <si>
    <t xml:space="preserve">Metodologi Penelitian Pendidikan </t>
  </si>
  <si>
    <t>Literary Appreciation</t>
  </si>
  <si>
    <t>Coursebook Evaluation</t>
  </si>
  <si>
    <t>Intercultural Communication</t>
  </si>
  <si>
    <t>Translation: Tectbooks, Documents</t>
  </si>
  <si>
    <t>Applied Linguistics in ELT</t>
  </si>
  <si>
    <t>: 172120024</t>
  </si>
  <si>
    <t>: GALUH PUSPITA PAMUNGKAS</t>
  </si>
  <si>
    <t>: Purworejo, 18 November 2000</t>
  </si>
  <si>
    <r>
      <t xml:space="preserve">:  </t>
    </r>
    <r>
      <rPr>
        <b/>
        <i/>
        <sz val="11"/>
        <rFont val="Arial"/>
        <family val="2"/>
      </rPr>
      <t>(Isi dengan tanggal ujian)</t>
    </r>
  </si>
  <si>
    <t xml:space="preserve">Pengantar Ilmu Pendidikan </t>
  </si>
  <si>
    <t>Research in Literature</t>
  </si>
  <si>
    <t>Seminar on Literature</t>
  </si>
  <si>
    <t xml:space="preserve">Intensive Reading </t>
  </si>
  <si>
    <t>Survival Listening</t>
  </si>
  <si>
    <t>Survival Speaking</t>
  </si>
  <si>
    <t>Purworejo,    Agustus 2022</t>
  </si>
  <si>
    <t>INVERSION ANALYSIS IN ENGLISH VARIETY FOUND IN GUY DE MAUPASANT TWO FRIENDS AND ITS APPLICATION IN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</si>
</sst>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Times New Roman"/>
      <family val="1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12"/>
      <name val="Times New Roman"/>
      <family val="1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vertical="center"/>
    </xf>
    <xf numFmtId="2" fontId="7" fillId="0" borderId="0" xfId="3" applyNumberFormat="1" applyFont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2" borderId="4" xfId="3" applyFont="1" applyFill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3" fillId="0" borderId="0" xfId="0" applyFont="1"/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6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1" fillId="2" borderId="4" xfId="3" applyFont="1" applyFill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vertical="center"/>
    </xf>
    <xf numFmtId="0" fontId="17" fillId="0" borderId="2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3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vertical="center"/>
    </xf>
    <xf numFmtId="0" fontId="13" fillId="0" borderId="6" xfId="0" applyFont="1" applyBorder="1" applyAlignment="1">
      <alignment horizontal="center"/>
    </xf>
    <xf numFmtId="0" fontId="3" fillId="0" borderId="33" xfId="0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3" fillId="0" borderId="36" xfId="3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7" fillId="0" borderId="3" xfId="3" applyFont="1" applyFill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/>
    <xf numFmtId="0" fontId="3" fillId="0" borderId="22" xfId="0" applyFont="1" applyFill="1" applyBorder="1" applyAlignment="1"/>
    <xf numFmtId="0" fontId="3" fillId="0" borderId="6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/>
    </xf>
    <xf numFmtId="0" fontId="1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Transkip 20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ropbox/My%20PC%20(LAPTOP-VVM5ESE2)/Downloads/TRANSKRIP_Ambarwati%20Widyaningsi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h Pengisian"/>
      <sheetName val="Isi Transkrip"/>
      <sheetName val="Cetak Transkrip"/>
    </sheetNames>
    <sheetDataSet>
      <sheetData sheetId="0"/>
      <sheetData sheetId="1">
        <row r="72">
          <cell r="B72">
            <v>236213</v>
          </cell>
        </row>
        <row r="73">
          <cell r="B73">
            <v>236224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77" workbookViewId="0">
      <selection activeCell="G99" sqref="G99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6.25" x14ac:dyDescent="0.25">
      <c r="A1" s="139" t="s">
        <v>67</v>
      </c>
      <c r="B1" s="139"/>
      <c r="C1" s="139"/>
      <c r="D1" s="139"/>
      <c r="E1" s="139"/>
      <c r="F1" s="139"/>
      <c r="G1" s="139"/>
      <c r="H1" s="139"/>
      <c r="I1" s="44"/>
    </row>
    <row r="2" spans="1:11" ht="15" x14ac:dyDescent="0.25">
      <c r="A2" s="140"/>
      <c r="B2" s="140"/>
      <c r="C2" s="140"/>
      <c r="D2" s="140"/>
      <c r="E2" s="140"/>
      <c r="F2" s="140"/>
      <c r="G2" s="140"/>
      <c r="H2" s="140"/>
      <c r="I2" s="18"/>
    </row>
    <row r="3" spans="1:11" ht="16.5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5.75" x14ac:dyDescent="0.25">
      <c r="A5" s="7" t="s">
        <v>0</v>
      </c>
      <c r="B5" s="7"/>
      <c r="C5" s="19" t="s">
        <v>64</v>
      </c>
      <c r="D5" s="8" t="s">
        <v>1</v>
      </c>
      <c r="E5" s="8"/>
      <c r="F5" s="7"/>
      <c r="G5" s="8" t="s">
        <v>2</v>
      </c>
      <c r="H5" s="7"/>
    </row>
    <row r="6" spans="1:11" ht="14.25" x14ac:dyDescent="0.25">
      <c r="A6" s="7" t="s">
        <v>3</v>
      </c>
      <c r="B6" s="7"/>
      <c r="C6" s="8" t="s">
        <v>65</v>
      </c>
      <c r="D6" s="8" t="s">
        <v>4</v>
      </c>
      <c r="E6" s="8"/>
      <c r="F6" s="7"/>
      <c r="G6" s="7" t="s">
        <v>5</v>
      </c>
      <c r="H6" s="7"/>
    </row>
    <row r="7" spans="1:11" ht="14.25" x14ac:dyDescent="0.25">
      <c r="A7" s="7" t="s">
        <v>6</v>
      </c>
      <c r="B7" s="7"/>
      <c r="C7" s="7" t="s">
        <v>207</v>
      </c>
      <c r="D7" s="8" t="s">
        <v>7</v>
      </c>
      <c r="E7" s="8"/>
      <c r="F7" s="7"/>
      <c r="G7" s="7" t="s">
        <v>8</v>
      </c>
      <c r="H7" s="7"/>
    </row>
    <row r="8" spans="1:11" ht="14.25" x14ac:dyDescent="0.25">
      <c r="A8" s="8" t="s">
        <v>9</v>
      </c>
      <c r="B8" s="7"/>
      <c r="C8" s="7" t="s">
        <v>68</v>
      </c>
      <c r="D8" s="7" t="s">
        <v>62</v>
      </c>
      <c r="E8" s="7"/>
      <c r="F8" s="7"/>
      <c r="G8" s="7" t="s">
        <v>63</v>
      </c>
      <c r="H8" s="7"/>
    </row>
    <row r="9" spans="1:11" ht="14.25" x14ac:dyDescent="0.25">
      <c r="A9" s="7"/>
    </row>
    <row r="10" spans="1:11" ht="15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" thickTop="1" x14ac:dyDescent="0.25">
      <c r="A11" s="141" t="s">
        <v>10</v>
      </c>
      <c r="B11" s="141" t="s">
        <v>11</v>
      </c>
      <c r="C11" s="141" t="s">
        <v>12</v>
      </c>
      <c r="D11" s="141" t="s">
        <v>13</v>
      </c>
      <c r="E11" s="141" t="s">
        <v>14</v>
      </c>
      <c r="F11" s="141" t="s">
        <v>14</v>
      </c>
      <c r="G11" s="141" t="s">
        <v>15</v>
      </c>
      <c r="H11" s="143" t="s">
        <v>16</v>
      </c>
      <c r="J11" s="7"/>
      <c r="K11" s="7"/>
    </row>
    <row r="12" spans="1:11" ht="14.25" x14ac:dyDescent="0.25">
      <c r="A12" s="142"/>
      <c r="B12" s="142"/>
      <c r="C12" s="142"/>
      <c r="D12" s="142"/>
      <c r="E12" s="142"/>
      <c r="F12" s="142"/>
      <c r="G12" s="142"/>
      <c r="H12" s="144"/>
      <c r="J12" s="7"/>
      <c r="K12" s="7"/>
    </row>
    <row r="13" spans="1:11" ht="15" x14ac:dyDescent="0.2">
      <c r="A13" s="145" t="s">
        <v>17</v>
      </c>
      <c r="B13" s="10" t="s">
        <v>69</v>
      </c>
      <c r="C13" s="68" t="s">
        <v>18</v>
      </c>
      <c r="D13" s="69">
        <v>1</v>
      </c>
      <c r="E13" s="10"/>
      <c r="F13" s="10" t="s">
        <v>19</v>
      </c>
      <c r="G13" s="2" t="b">
        <f t="shared" ref="G13:G76" si="0">IF(E13="A",4,IF(E13="A-",3.7,IF(E13="B+",3.3,IF(E13="B",3,IF(E13="B-",2.7,IF(E13="C+",2.3,IF(E13="C",2,IF(E13="D",1))))))))</f>
        <v>0</v>
      </c>
      <c r="H13" s="11">
        <f t="shared" ref="H13:H76" si="1">D13*G13</f>
        <v>0</v>
      </c>
      <c r="J13" s="7"/>
      <c r="K13" s="7"/>
    </row>
    <row r="14" spans="1:11" ht="15" x14ac:dyDescent="0.25">
      <c r="A14" s="146"/>
      <c r="B14" s="12" t="s">
        <v>70</v>
      </c>
      <c r="C14" s="13" t="s">
        <v>71</v>
      </c>
      <c r="D14" s="70">
        <v>2</v>
      </c>
      <c r="E14" s="12"/>
      <c r="F14" s="12" t="s">
        <v>19</v>
      </c>
      <c r="G14" s="1" t="b">
        <f t="shared" si="0"/>
        <v>0</v>
      </c>
      <c r="H14" s="14">
        <f t="shared" si="1"/>
        <v>0</v>
      </c>
      <c r="J14" s="7"/>
      <c r="K14" s="7"/>
    </row>
    <row r="15" spans="1:11" ht="15" x14ac:dyDescent="0.25">
      <c r="A15" s="146"/>
      <c r="B15" s="12" t="s">
        <v>72</v>
      </c>
      <c r="C15" s="13" t="s">
        <v>73</v>
      </c>
      <c r="D15" s="70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</row>
    <row r="16" spans="1:11" ht="15" x14ac:dyDescent="0.25">
      <c r="A16" s="146"/>
      <c r="B16" s="12" t="s">
        <v>74</v>
      </c>
      <c r="C16" s="13" t="s">
        <v>75</v>
      </c>
      <c r="D16" s="70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46"/>
      <c r="B17" s="12" t="s">
        <v>76</v>
      </c>
      <c r="C17" s="13" t="s">
        <v>77</v>
      </c>
      <c r="D17" s="70">
        <v>2</v>
      </c>
      <c r="E17" s="12"/>
      <c r="F17" s="12" t="s">
        <v>19</v>
      </c>
      <c r="G17" s="47" t="b">
        <f t="shared" si="0"/>
        <v>0</v>
      </c>
      <c r="H17" s="14">
        <f t="shared" si="1"/>
        <v>0</v>
      </c>
    </row>
    <row r="18" spans="1:11" ht="15" x14ac:dyDescent="0.25">
      <c r="A18" s="146"/>
      <c r="B18" s="12" t="s">
        <v>78</v>
      </c>
      <c r="C18" s="13" t="s">
        <v>79</v>
      </c>
      <c r="D18" s="70">
        <v>2</v>
      </c>
      <c r="E18" s="12"/>
      <c r="F18" s="12" t="s">
        <v>19</v>
      </c>
      <c r="G18" s="48" t="b">
        <f t="shared" si="0"/>
        <v>0</v>
      </c>
      <c r="H18" s="14">
        <f t="shared" si="1"/>
        <v>0</v>
      </c>
    </row>
    <row r="19" spans="1:11" ht="15" x14ac:dyDescent="0.25">
      <c r="A19" s="146"/>
      <c r="B19" s="12" t="s">
        <v>80</v>
      </c>
      <c r="C19" s="13" t="s">
        <v>81</v>
      </c>
      <c r="D19" s="70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46"/>
      <c r="B20" s="12" t="s">
        <v>82</v>
      </c>
      <c r="C20" s="13" t="s">
        <v>83</v>
      </c>
      <c r="D20" s="70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46"/>
      <c r="B21" s="12" t="s">
        <v>84</v>
      </c>
      <c r="C21" s="13" t="s">
        <v>85</v>
      </c>
      <c r="D21" s="70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46"/>
      <c r="B22" s="12" t="s">
        <v>86</v>
      </c>
      <c r="C22" s="13" t="s">
        <v>87</v>
      </c>
      <c r="D22" s="70">
        <v>2</v>
      </c>
      <c r="E22" s="12"/>
      <c r="F22" s="12" t="s">
        <v>19</v>
      </c>
      <c r="G22" s="1" t="b">
        <f t="shared" si="0"/>
        <v>0</v>
      </c>
      <c r="H22" s="14">
        <f t="shared" si="1"/>
        <v>0</v>
      </c>
      <c r="I22" s="7" t="s">
        <v>21</v>
      </c>
      <c r="J22" s="7"/>
      <c r="K22" s="7"/>
    </row>
    <row r="23" spans="1:11" ht="15" x14ac:dyDescent="0.25">
      <c r="A23" s="147"/>
      <c r="B23" s="15" t="s">
        <v>88</v>
      </c>
      <c r="C23" s="37" t="s">
        <v>89</v>
      </c>
      <c r="D23" s="71">
        <v>2</v>
      </c>
      <c r="E23" s="15"/>
      <c r="F23" s="15" t="s">
        <v>19</v>
      </c>
      <c r="G23" s="49" t="b">
        <f t="shared" si="0"/>
        <v>0</v>
      </c>
      <c r="H23" s="16">
        <f t="shared" si="1"/>
        <v>0</v>
      </c>
      <c r="J23" s="7"/>
      <c r="K23" s="7"/>
    </row>
    <row r="24" spans="1:11" ht="15" x14ac:dyDescent="0.2">
      <c r="A24" s="145" t="s">
        <v>22</v>
      </c>
      <c r="B24" s="33" t="s">
        <v>90</v>
      </c>
      <c r="C24" s="68" t="s">
        <v>23</v>
      </c>
      <c r="D24" s="72">
        <v>1</v>
      </c>
      <c r="E24" s="33"/>
      <c r="F24" s="33" t="s">
        <v>19</v>
      </c>
      <c r="G24" s="47" t="b">
        <f t="shared" si="0"/>
        <v>0</v>
      </c>
      <c r="H24" s="36">
        <f t="shared" si="1"/>
        <v>0</v>
      </c>
    </row>
    <row r="25" spans="1:11" ht="15" x14ac:dyDescent="0.25">
      <c r="A25" s="146"/>
      <c r="B25" s="33" t="s">
        <v>91</v>
      </c>
      <c r="C25" s="13" t="s">
        <v>92</v>
      </c>
      <c r="D25" s="70">
        <v>2</v>
      </c>
      <c r="E25" s="12"/>
      <c r="F25" s="12" t="s">
        <v>19</v>
      </c>
      <c r="G25" s="48" t="b">
        <f t="shared" si="0"/>
        <v>0</v>
      </c>
      <c r="H25" s="14">
        <f t="shared" si="1"/>
        <v>0</v>
      </c>
      <c r="J25" s="7"/>
      <c r="K25" s="7"/>
    </row>
    <row r="26" spans="1:11" ht="15" x14ac:dyDescent="0.25">
      <c r="A26" s="146"/>
      <c r="B26" s="12" t="s">
        <v>93</v>
      </c>
      <c r="C26" s="13" t="s">
        <v>24</v>
      </c>
      <c r="D26" s="70">
        <v>2</v>
      </c>
      <c r="E26" s="12"/>
      <c r="F26" s="12" t="s">
        <v>19</v>
      </c>
      <c r="G26" s="1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46"/>
      <c r="B27" s="12" t="s">
        <v>94</v>
      </c>
      <c r="C27" s="13" t="s">
        <v>25</v>
      </c>
      <c r="D27" s="70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</row>
    <row r="28" spans="1:11" ht="15" x14ac:dyDescent="0.25">
      <c r="A28" s="146"/>
      <c r="B28" s="12" t="s">
        <v>95</v>
      </c>
      <c r="C28" s="73" t="s">
        <v>96</v>
      </c>
      <c r="D28" s="70">
        <v>2</v>
      </c>
      <c r="E28" s="12"/>
      <c r="F28" s="12" t="s">
        <v>19</v>
      </c>
      <c r="G28" s="47" t="b">
        <f t="shared" si="0"/>
        <v>0</v>
      </c>
      <c r="H28" s="14">
        <f t="shared" si="1"/>
        <v>0</v>
      </c>
      <c r="J28" s="7"/>
      <c r="K28" s="7"/>
    </row>
    <row r="29" spans="1:11" ht="15" x14ac:dyDescent="0.25">
      <c r="A29" s="146"/>
      <c r="B29" s="12" t="s">
        <v>97</v>
      </c>
      <c r="C29" s="13" t="s">
        <v>98</v>
      </c>
      <c r="D29" s="70">
        <v>2</v>
      </c>
      <c r="E29" s="12"/>
      <c r="F29" s="12" t="s">
        <v>19</v>
      </c>
      <c r="G29" s="48" t="b">
        <f t="shared" si="0"/>
        <v>0</v>
      </c>
      <c r="H29" s="14">
        <f t="shared" si="1"/>
        <v>0</v>
      </c>
    </row>
    <row r="30" spans="1:11" ht="15" x14ac:dyDescent="0.25">
      <c r="A30" s="146"/>
      <c r="B30" s="12" t="s">
        <v>99</v>
      </c>
      <c r="C30" s="13" t="s">
        <v>100</v>
      </c>
      <c r="D30" s="70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46"/>
      <c r="B31" s="12" t="s">
        <v>101</v>
      </c>
      <c r="C31" s="74" t="s">
        <v>102</v>
      </c>
      <c r="D31" s="70">
        <v>2</v>
      </c>
      <c r="E31" s="12"/>
      <c r="F31" s="12" t="s">
        <v>19</v>
      </c>
      <c r="G31" s="1" t="b">
        <f t="shared" si="0"/>
        <v>0</v>
      </c>
      <c r="H31" s="14">
        <f t="shared" si="1"/>
        <v>0</v>
      </c>
    </row>
    <row r="32" spans="1:11" ht="15" x14ac:dyDescent="0.25">
      <c r="A32" s="146"/>
      <c r="B32" s="12" t="s">
        <v>103</v>
      </c>
      <c r="C32" s="74" t="s">
        <v>104</v>
      </c>
      <c r="D32" s="70">
        <v>2</v>
      </c>
      <c r="E32" s="12"/>
      <c r="F32" s="12" t="s">
        <v>19</v>
      </c>
      <c r="G32" s="47" t="b">
        <f t="shared" si="0"/>
        <v>0</v>
      </c>
      <c r="H32" s="14">
        <f t="shared" si="1"/>
        <v>0</v>
      </c>
    </row>
    <row r="33" spans="1:8" ht="15" x14ac:dyDescent="0.25">
      <c r="A33" s="146"/>
      <c r="B33" s="12" t="s">
        <v>105</v>
      </c>
      <c r="C33" s="74" t="s">
        <v>106</v>
      </c>
      <c r="D33" s="70">
        <v>2</v>
      </c>
      <c r="E33" s="12"/>
      <c r="F33" s="12" t="s">
        <v>19</v>
      </c>
      <c r="G33" s="48" t="b">
        <f t="shared" si="0"/>
        <v>0</v>
      </c>
      <c r="H33" s="14">
        <f t="shared" si="1"/>
        <v>0</v>
      </c>
    </row>
    <row r="34" spans="1:8" ht="15" x14ac:dyDescent="0.25">
      <c r="A34" s="147"/>
      <c r="B34" s="15" t="s">
        <v>107</v>
      </c>
      <c r="C34" s="37" t="s">
        <v>108</v>
      </c>
      <c r="D34" s="71">
        <v>2</v>
      </c>
      <c r="E34" s="15"/>
      <c r="F34" s="15" t="s">
        <v>19</v>
      </c>
      <c r="G34" s="49" t="b">
        <f t="shared" si="0"/>
        <v>0</v>
      </c>
      <c r="H34" s="16">
        <f t="shared" si="1"/>
        <v>0</v>
      </c>
    </row>
    <row r="35" spans="1:8" ht="15" x14ac:dyDescent="0.2">
      <c r="A35" s="145" t="s">
        <v>26</v>
      </c>
      <c r="B35" s="33" t="s">
        <v>109</v>
      </c>
      <c r="C35" s="68" t="s">
        <v>27</v>
      </c>
      <c r="D35" s="72">
        <v>1</v>
      </c>
      <c r="E35" s="33"/>
      <c r="F35" s="33" t="s">
        <v>19</v>
      </c>
      <c r="G35" s="47" t="b">
        <f t="shared" si="0"/>
        <v>0</v>
      </c>
      <c r="H35" s="36">
        <f t="shared" si="1"/>
        <v>0</v>
      </c>
    </row>
    <row r="36" spans="1:8" ht="15" x14ac:dyDescent="0.25">
      <c r="A36" s="146"/>
      <c r="B36" s="12" t="s">
        <v>110</v>
      </c>
      <c r="C36" s="74" t="s">
        <v>28</v>
      </c>
      <c r="D36" s="70">
        <v>2</v>
      </c>
      <c r="E36" s="12"/>
      <c r="F36" s="12" t="s">
        <v>19</v>
      </c>
      <c r="G36" s="1" t="b">
        <f t="shared" si="0"/>
        <v>0</v>
      </c>
      <c r="H36" s="14">
        <f t="shared" si="1"/>
        <v>0</v>
      </c>
    </row>
    <row r="37" spans="1:8" ht="15" x14ac:dyDescent="0.25">
      <c r="A37" s="146"/>
      <c r="B37" s="12" t="s">
        <v>111</v>
      </c>
      <c r="C37" s="13" t="s">
        <v>29</v>
      </c>
      <c r="D37" s="70">
        <v>2</v>
      </c>
      <c r="E37" s="12"/>
      <c r="F37" s="12" t="s">
        <v>19</v>
      </c>
      <c r="G37" s="47" t="b">
        <f t="shared" si="0"/>
        <v>0</v>
      </c>
      <c r="H37" s="14">
        <f t="shared" si="1"/>
        <v>0</v>
      </c>
    </row>
    <row r="38" spans="1:8" ht="15" x14ac:dyDescent="0.25">
      <c r="A38" s="146"/>
      <c r="B38" s="12" t="s">
        <v>112</v>
      </c>
      <c r="C38" s="13" t="s">
        <v>113</v>
      </c>
      <c r="D38" s="70">
        <v>2</v>
      </c>
      <c r="E38" s="12"/>
      <c r="F38" s="12" t="s">
        <v>19</v>
      </c>
      <c r="G38" s="1" t="b">
        <f t="shared" si="0"/>
        <v>0</v>
      </c>
      <c r="H38" s="14">
        <f t="shared" si="1"/>
        <v>0</v>
      </c>
    </row>
    <row r="39" spans="1:8" ht="15" x14ac:dyDescent="0.25">
      <c r="A39" s="146"/>
      <c r="B39" s="12" t="s">
        <v>114</v>
      </c>
      <c r="C39" s="74" t="s">
        <v>115</v>
      </c>
      <c r="D39" s="70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46"/>
      <c r="B40" s="12" t="s">
        <v>116</v>
      </c>
      <c r="C40" s="74" t="s">
        <v>117</v>
      </c>
      <c r="D40" s="70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46"/>
      <c r="B41" s="12" t="s">
        <v>118</v>
      </c>
      <c r="C41" s="74" t="s">
        <v>119</v>
      </c>
      <c r="D41" s="70">
        <v>2</v>
      </c>
      <c r="E41" s="12"/>
      <c r="F41" s="12"/>
      <c r="G41" s="47" t="b">
        <f t="shared" si="0"/>
        <v>0</v>
      </c>
      <c r="H41" s="14">
        <f t="shared" si="1"/>
        <v>0</v>
      </c>
    </row>
    <row r="42" spans="1:8" ht="15" x14ac:dyDescent="0.25">
      <c r="A42" s="146"/>
      <c r="B42" s="12" t="s">
        <v>120</v>
      </c>
      <c r="C42" s="74" t="s">
        <v>121</v>
      </c>
      <c r="D42" s="70">
        <v>2</v>
      </c>
      <c r="E42" s="12"/>
      <c r="F42" s="12"/>
      <c r="G42" s="48" t="b">
        <f t="shared" si="0"/>
        <v>0</v>
      </c>
      <c r="H42" s="14">
        <f t="shared" si="1"/>
        <v>0</v>
      </c>
    </row>
    <row r="43" spans="1:8" ht="15" x14ac:dyDescent="0.25">
      <c r="A43" s="146"/>
      <c r="B43" s="12" t="s">
        <v>122</v>
      </c>
      <c r="C43" s="74" t="s">
        <v>123</v>
      </c>
      <c r="D43" s="70">
        <v>2</v>
      </c>
      <c r="E43" s="12"/>
      <c r="F43" s="12"/>
      <c r="G43" s="1" t="b">
        <f t="shared" si="0"/>
        <v>0</v>
      </c>
      <c r="H43" s="14">
        <f t="shared" si="1"/>
        <v>0</v>
      </c>
    </row>
    <row r="44" spans="1:8" ht="15" x14ac:dyDescent="0.25">
      <c r="A44" s="146"/>
      <c r="B44" s="12" t="s">
        <v>105</v>
      </c>
      <c r="C44" s="74" t="s">
        <v>124</v>
      </c>
      <c r="D44" s="70">
        <v>2</v>
      </c>
      <c r="E44" s="12"/>
      <c r="F44" s="12" t="s">
        <v>19</v>
      </c>
      <c r="G44" s="48" t="b">
        <f t="shared" si="0"/>
        <v>0</v>
      </c>
      <c r="H44" s="14">
        <f t="shared" si="1"/>
        <v>0</v>
      </c>
    </row>
    <row r="45" spans="1:8" ht="15" x14ac:dyDescent="0.25">
      <c r="A45" s="147"/>
      <c r="B45" s="15" t="s">
        <v>125</v>
      </c>
      <c r="C45" s="75" t="s">
        <v>126</v>
      </c>
      <c r="D45" s="71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45" t="s">
        <v>30</v>
      </c>
      <c r="B46" s="33" t="s">
        <v>127</v>
      </c>
      <c r="C46" s="68" t="s">
        <v>31</v>
      </c>
      <c r="D46" s="72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46"/>
      <c r="B47" s="12" t="s">
        <v>128</v>
      </c>
      <c r="C47" s="74" t="s">
        <v>129</v>
      </c>
      <c r="D47" s="70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46"/>
      <c r="B48" s="12" t="s">
        <v>130</v>
      </c>
      <c r="C48" s="13" t="s">
        <v>131</v>
      </c>
      <c r="D48" s="70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46"/>
      <c r="B49" s="12" t="s">
        <v>132</v>
      </c>
      <c r="C49" s="76" t="s">
        <v>133</v>
      </c>
      <c r="D49" s="70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46"/>
      <c r="B50" s="12" t="s">
        <v>134</v>
      </c>
      <c r="C50" s="74" t="s">
        <v>135</v>
      </c>
      <c r="D50" s="70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46"/>
      <c r="B51" s="12" t="s">
        <v>136</v>
      </c>
      <c r="C51" s="74" t="s">
        <v>137</v>
      </c>
      <c r="D51" s="70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46"/>
      <c r="B52" s="12" t="s">
        <v>138</v>
      </c>
      <c r="C52" s="74" t="s">
        <v>139</v>
      </c>
      <c r="D52" s="70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46"/>
      <c r="B53" s="12" t="s">
        <v>140</v>
      </c>
      <c r="C53" s="74" t="s">
        <v>32</v>
      </c>
      <c r="D53" s="70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46"/>
      <c r="B54" s="12" t="s">
        <v>141</v>
      </c>
      <c r="C54" s="74" t="s">
        <v>142</v>
      </c>
      <c r="D54" s="70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47"/>
      <c r="B55" s="15" t="s">
        <v>101</v>
      </c>
      <c r="C55" s="75" t="s">
        <v>143</v>
      </c>
      <c r="D55" s="71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45" t="s">
        <v>33</v>
      </c>
      <c r="B56" s="33" t="s">
        <v>144</v>
      </c>
      <c r="C56" s="68" t="s">
        <v>34</v>
      </c>
      <c r="D56" s="72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46"/>
      <c r="B57" s="12" t="s">
        <v>145</v>
      </c>
      <c r="C57" s="74" t="s">
        <v>146</v>
      </c>
      <c r="D57" s="70">
        <v>2</v>
      </c>
      <c r="E57" s="12"/>
      <c r="F57" s="12" t="s">
        <v>19</v>
      </c>
      <c r="G57" s="1" t="b">
        <f t="shared" si="0"/>
        <v>0</v>
      </c>
      <c r="H57" s="14">
        <f t="shared" si="1"/>
        <v>0</v>
      </c>
    </row>
    <row r="58" spans="1:12" ht="15" x14ac:dyDescent="0.25">
      <c r="A58" s="146"/>
      <c r="B58" s="33" t="s">
        <v>147</v>
      </c>
      <c r="C58" s="76" t="s">
        <v>148</v>
      </c>
      <c r="D58" s="72">
        <v>2</v>
      </c>
      <c r="E58" s="33"/>
      <c r="F58" s="33" t="s">
        <v>19</v>
      </c>
      <c r="G58" s="47" t="b">
        <f t="shared" si="0"/>
        <v>0</v>
      </c>
      <c r="H58" s="36">
        <f t="shared" si="1"/>
        <v>0</v>
      </c>
    </row>
    <row r="59" spans="1:12" ht="15" x14ac:dyDescent="0.25">
      <c r="A59" s="146"/>
      <c r="B59" s="12" t="s">
        <v>149</v>
      </c>
      <c r="C59" s="13" t="s">
        <v>150</v>
      </c>
      <c r="D59" s="70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  <c r="L59" s="35"/>
    </row>
    <row r="60" spans="1:12" ht="15" x14ac:dyDescent="0.25">
      <c r="A60" s="146"/>
      <c r="B60" s="12">
        <v>3135252</v>
      </c>
      <c r="C60" s="76" t="s">
        <v>151</v>
      </c>
      <c r="D60" s="70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</row>
    <row r="61" spans="1:12" ht="15" x14ac:dyDescent="0.25">
      <c r="A61" s="146"/>
      <c r="B61" s="12" t="s">
        <v>152</v>
      </c>
      <c r="C61" s="74" t="s">
        <v>153</v>
      </c>
      <c r="D61" s="70">
        <v>2</v>
      </c>
      <c r="E61" s="12"/>
      <c r="F61" s="12" t="s">
        <v>19</v>
      </c>
      <c r="G61" s="1" t="b">
        <f t="shared" si="0"/>
        <v>0</v>
      </c>
      <c r="H61" s="14">
        <f t="shared" si="1"/>
        <v>0</v>
      </c>
    </row>
    <row r="62" spans="1:12" ht="15" x14ac:dyDescent="0.25">
      <c r="A62" s="146"/>
      <c r="B62" s="12" t="s">
        <v>154</v>
      </c>
      <c r="C62" s="74" t="s">
        <v>155</v>
      </c>
      <c r="D62" s="70">
        <v>2</v>
      </c>
      <c r="E62" s="12"/>
      <c r="F62" s="12" t="s">
        <v>19</v>
      </c>
      <c r="G62" s="47" t="b">
        <f t="shared" si="0"/>
        <v>0</v>
      </c>
      <c r="H62" s="14">
        <f t="shared" si="1"/>
        <v>0</v>
      </c>
    </row>
    <row r="63" spans="1:12" ht="15" x14ac:dyDescent="0.25">
      <c r="A63" s="146"/>
      <c r="B63" s="12">
        <v>3135255</v>
      </c>
      <c r="C63" s="74" t="s">
        <v>156</v>
      </c>
      <c r="D63" s="70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46"/>
      <c r="B64" s="12" t="s">
        <v>157</v>
      </c>
      <c r="C64" s="74" t="s">
        <v>158</v>
      </c>
      <c r="D64" s="70">
        <v>2</v>
      </c>
      <c r="E64" s="12"/>
      <c r="F64" s="12" t="s">
        <v>19</v>
      </c>
      <c r="G64" s="48" t="b">
        <f t="shared" si="0"/>
        <v>0</v>
      </c>
      <c r="H64" s="14">
        <f t="shared" si="1"/>
        <v>0</v>
      </c>
    </row>
    <row r="65" spans="1:8" ht="15" x14ac:dyDescent="0.25">
      <c r="A65" s="146"/>
      <c r="B65" s="12" t="s">
        <v>159</v>
      </c>
      <c r="C65" s="74" t="s">
        <v>160</v>
      </c>
      <c r="D65" s="70">
        <v>2</v>
      </c>
      <c r="E65" s="12"/>
      <c r="F65" s="13"/>
      <c r="G65" s="48" t="b">
        <f t="shared" si="0"/>
        <v>0</v>
      </c>
      <c r="H65" s="14">
        <f t="shared" si="1"/>
        <v>0</v>
      </c>
    </row>
    <row r="66" spans="1:8" ht="15" x14ac:dyDescent="0.25">
      <c r="A66" s="147"/>
      <c r="B66" s="15" t="s">
        <v>161</v>
      </c>
      <c r="C66" s="75" t="s">
        <v>162</v>
      </c>
      <c r="D66" s="71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45" t="s">
        <v>35</v>
      </c>
      <c r="B67" s="33" t="s">
        <v>163</v>
      </c>
      <c r="C67" s="68" t="s">
        <v>36</v>
      </c>
      <c r="D67" s="72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46"/>
      <c r="B68" s="12" t="s">
        <v>164</v>
      </c>
      <c r="C68" s="74" t="s">
        <v>165</v>
      </c>
      <c r="D68" s="70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46"/>
      <c r="B69" s="12" t="s">
        <v>166</v>
      </c>
      <c r="C69" s="74" t="s">
        <v>167</v>
      </c>
      <c r="D69" s="70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46"/>
      <c r="B70" s="12" t="s">
        <v>168</v>
      </c>
      <c r="C70" s="74" t="s">
        <v>169</v>
      </c>
      <c r="D70" s="70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46"/>
      <c r="B71" s="12" t="s">
        <v>170</v>
      </c>
      <c r="C71" s="74" t="s">
        <v>171</v>
      </c>
      <c r="D71" s="70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46"/>
      <c r="B72" s="12" t="s">
        <v>172</v>
      </c>
      <c r="C72" s="74" t="s">
        <v>173</v>
      </c>
      <c r="D72" s="70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46"/>
      <c r="B73" s="12" t="s">
        <v>174</v>
      </c>
      <c r="C73" s="74" t="s">
        <v>175</v>
      </c>
      <c r="D73" s="70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46"/>
      <c r="B74" s="77">
        <v>106213</v>
      </c>
      <c r="C74" s="74" t="s">
        <v>176</v>
      </c>
      <c r="D74" s="70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46"/>
      <c r="B75" s="12" t="s">
        <v>177</v>
      </c>
      <c r="C75" s="74" t="s">
        <v>178</v>
      </c>
      <c r="D75" s="70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47"/>
      <c r="B76" s="15" t="s">
        <v>179</v>
      </c>
      <c r="C76" s="75" t="s">
        <v>180</v>
      </c>
      <c r="D76" s="71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45" t="s">
        <v>37</v>
      </c>
      <c r="B77" s="33" t="s">
        <v>181</v>
      </c>
      <c r="C77" s="68" t="s">
        <v>38</v>
      </c>
      <c r="D77" s="72">
        <v>1</v>
      </c>
      <c r="E77" s="33"/>
      <c r="F77" s="33" t="s">
        <v>19</v>
      </c>
      <c r="G77" s="47" t="b">
        <f t="shared" ref="G77:G90" si="2">IF(E77="A",4,IF(E77="A-",3.7,IF(E77="B+",3.3,IF(E77="B",3,IF(E77="B-",2.7,IF(E77="C+",2.3,IF(E77="C",2,IF(E77="D",1))))))))</f>
        <v>0</v>
      </c>
      <c r="H77" s="36">
        <f t="shared" ref="H77:H90" si="3">D77*G77</f>
        <v>0</v>
      </c>
    </row>
    <row r="78" spans="1:8" ht="15" x14ac:dyDescent="0.25">
      <c r="A78" s="146"/>
      <c r="B78" s="12" t="s">
        <v>182</v>
      </c>
      <c r="C78" s="74" t="s">
        <v>183</v>
      </c>
      <c r="D78" s="70">
        <v>2</v>
      </c>
      <c r="E78" s="12"/>
      <c r="F78" s="12" t="s">
        <v>19</v>
      </c>
      <c r="G78" s="1" t="b">
        <f t="shared" si="2"/>
        <v>0</v>
      </c>
      <c r="H78" s="14">
        <f t="shared" si="3"/>
        <v>0</v>
      </c>
    </row>
    <row r="79" spans="1:8" ht="15" x14ac:dyDescent="0.25">
      <c r="A79" s="146"/>
      <c r="B79" s="12" t="s">
        <v>184</v>
      </c>
      <c r="C79" s="74" t="s">
        <v>185</v>
      </c>
      <c r="D79" s="70">
        <v>2</v>
      </c>
      <c r="E79" s="12"/>
      <c r="F79" s="12" t="s">
        <v>19</v>
      </c>
      <c r="G79" s="1" t="b">
        <f t="shared" si="2"/>
        <v>0</v>
      </c>
      <c r="H79" s="14">
        <f t="shared" si="3"/>
        <v>0</v>
      </c>
    </row>
    <row r="80" spans="1:8" ht="15" x14ac:dyDescent="0.25">
      <c r="A80" s="146"/>
      <c r="B80" s="12" t="s">
        <v>186</v>
      </c>
      <c r="C80" s="74" t="s">
        <v>187</v>
      </c>
      <c r="D80" s="70">
        <v>2</v>
      </c>
      <c r="E80" s="12"/>
      <c r="F80" s="12" t="s">
        <v>19</v>
      </c>
      <c r="G80" s="47" t="b">
        <f t="shared" si="2"/>
        <v>0</v>
      </c>
      <c r="H80" s="14">
        <f t="shared" si="3"/>
        <v>0</v>
      </c>
    </row>
    <row r="81" spans="1:8" ht="15" x14ac:dyDescent="0.25">
      <c r="A81" s="146"/>
      <c r="B81" s="12" t="s">
        <v>188</v>
      </c>
      <c r="C81" s="74" t="s">
        <v>189</v>
      </c>
      <c r="D81" s="70">
        <v>4</v>
      </c>
      <c r="E81" s="12"/>
      <c r="F81" s="12" t="s">
        <v>19</v>
      </c>
      <c r="G81" s="48" t="b">
        <f t="shared" si="2"/>
        <v>0</v>
      </c>
      <c r="H81" s="14">
        <f t="shared" si="3"/>
        <v>0</v>
      </c>
    </row>
    <row r="82" spans="1:8" ht="15" x14ac:dyDescent="0.25">
      <c r="A82" s="146"/>
      <c r="B82" s="12" t="s">
        <v>190</v>
      </c>
      <c r="C82" s="74" t="s">
        <v>191</v>
      </c>
      <c r="D82" s="70">
        <v>2</v>
      </c>
      <c r="E82" s="12"/>
      <c r="F82" s="12" t="s">
        <v>19</v>
      </c>
      <c r="G82" s="1" t="b">
        <f t="shared" si="2"/>
        <v>0</v>
      </c>
      <c r="H82" s="14">
        <f t="shared" si="3"/>
        <v>0</v>
      </c>
    </row>
    <row r="83" spans="1:8" ht="15" x14ac:dyDescent="0.25">
      <c r="A83" s="146"/>
      <c r="B83" s="12" t="s">
        <v>192</v>
      </c>
      <c r="C83" s="74" t="s">
        <v>193</v>
      </c>
      <c r="D83" s="70">
        <v>2</v>
      </c>
      <c r="E83" s="12"/>
      <c r="F83" s="12" t="s">
        <v>19</v>
      </c>
      <c r="G83" s="47" t="b">
        <f>IF(E83="A",4,IF(E83="A-",3.7,IF(E83="B+",3.3,IF(E83="B",3,IF(E83="B-",2.7,IF(E83="C+",2.3,IF(E83="C",2,IF(E83="D",1))))))))</f>
        <v>0</v>
      </c>
      <c r="H83" s="14">
        <f t="shared" si="3"/>
        <v>0</v>
      </c>
    </row>
    <row r="84" spans="1:8" ht="15" x14ac:dyDescent="0.25">
      <c r="A84" s="146"/>
      <c r="B84" s="12" t="s">
        <v>194</v>
      </c>
      <c r="C84" s="74" t="s">
        <v>195</v>
      </c>
      <c r="D84" s="70">
        <v>2</v>
      </c>
      <c r="E84" s="12"/>
      <c r="F84" s="12"/>
      <c r="G84" s="48" t="b">
        <f t="shared" si="2"/>
        <v>0</v>
      </c>
      <c r="H84" s="14">
        <f t="shared" si="3"/>
        <v>0</v>
      </c>
    </row>
    <row r="85" spans="1:8" ht="15" x14ac:dyDescent="0.25">
      <c r="A85" s="146"/>
      <c r="B85" s="12" t="s">
        <v>196</v>
      </c>
      <c r="C85" s="74" t="s">
        <v>197</v>
      </c>
      <c r="D85" s="70">
        <v>2</v>
      </c>
      <c r="E85" s="12"/>
      <c r="F85" s="12"/>
      <c r="G85" s="1" t="b">
        <f t="shared" si="2"/>
        <v>0</v>
      </c>
      <c r="H85" s="14">
        <f t="shared" si="3"/>
        <v>0</v>
      </c>
    </row>
    <row r="86" spans="1:8" ht="15" x14ac:dyDescent="0.25">
      <c r="A86" s="147"/>
      <c r="B86" s="15" t="s">
        <v>198</v>
      </c>
      <c r="C86" s="75" t="s">
        <v>39</v>
      </c>
      <c r="D86" s="71">
        <v>2</v>
      </c>
      <c r="E86" s="15"/>
      <c r="F86" s="15"/>
      <c r="G86" s="78" t="b">
        <f t="shared" si="2"/>
        <v>0</v>
      </c>
      <c r="H86" s="16">
        <f t="shared" si="3"/>
        <v>0</v>
      </c>
    </row>
    <row r="87" spans="1:8" ht="15" x14ac:dyDescent="0.2">
      <c r="A87" s="145" t="s">
        <v>40</v>
      </c>
      <c r="B87" s="33" t="s">
        <v>199</v>
      </c>
      <c r="C87" s="68" t="s">
        <v>41</v>
      </c>
      <c r="D87" s="72">
        <v>1</v>
      </c>
      <c r="E87" s="33"/>
      <c r="F87" s="33"/>
      <c r="G87" s="51" t="b">
        <f t="shared" si="2"/>
        <v>0</v>
      </c>
      <c r="H87" s="36">
        <f t="shared" si="3"/>
        <v>0</v>
      </c>
    </row>
    <row r="88" spans="1:8" ht="15" x14ac:dyDescent="0.25">
      <c r="A88" s="146"/>
      <c r="B88" s="96" t="s">
        <v>229</v>
      </c>
      <c r="C88" s="65" t="s">
        <v>230</v>
      </c>
      <c r="D88" s="70">
        <v>4</v>
      </c>
      <c r="E88" s="12"/>
      <c r="F88" s="12"/>
      <c r="G88" s="47" t="b">
        <f t="shared" si="2"/>
        <v>0</v>
      </c>
      <c r="H88" s="14">
        <f t="shared" si="3"/>
        <v>0</v>
      </c>
    </row>
    <row r="89" spans="1:8" ht="15" x14ac:dyDescent="0.25">
      <c r="A89" s="146"/>
      <c r="B89" s="12" t="s">
        <v>200</v>
      </c>
      <c r="C89" s="74" t="s">
        <v>201</v>
      </c>
      <c r="D89" s="70">
        <v>3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.75" thickBot="1" x14ac:dyDescent="0.3">
      <c r="A90" s="146"/>
      <c r="B90" s="34" t="s">
        <v>202</v>
      </c>
      <c r="C90" s="79" t="s">
        <v>203</v>
      </c>
      <c r="D90" s="80">
        <v>6</v>
      </c>
      <c r="E90" s="34"/>
      <c r="F90" s="34"/>
      <c r="G90" s="48" t="b">
        <f t="shared" si="2"/>
        <v>0</v>
      </c>
      <c r="H90" s="81">
        <f t="shared" si="3"/>
        <v>0</v>
      </c>
    </row>
    <row r="91" spans="1:8" ht="17.25" thickTop="1" thickBot="1" x14ac:dyDescent="0.3">
      <c r="A91" s="148"/>
      <c r="B91" s="149"/>
      <c r="C91" s="150"/>
      <c r="D91" s="67">
        <f>SUM(D13:D90)</f>
        <v>157</v>
      </c>
      <c r="E91" s="40"/>
      <c r="F91" s="41"/>
      <c r="G91" s="42"/>
      <c r="H91" s="43">
        <f>SUM(H13:H90)</f>
        <v>0</v>
      </c>
    </row>
    <row r="92" spans="1:8" ht="16.5" thickTop="1" x14ac:dyDescent="0.25">
      <c r="A92" s="20"/>
      <c r="B92" s="20"/>
      <c r="D92" s="20"/>
      <c r="E92" s="20"/>
      <c r="F92" s="21"/>
      <c r="G92" s="21"/>
      <c r="H92" s="20"/>
    </row>
    <row r="93" spans="1:8" ht="15" x14ac:dyDescent="0.25">
      <c r="A93" s="24" t="s">
        <v>204</v>
      </c>
      <c r="B93" s="24"/>
      <c r="C93" s="151" t="s">
        <v>205</v>
      </c>
      <c r="D93" s="152"/>
      <c r="E93" s="152"/>
      <c r="F93" s="152"/>
      <c r="G93" s="152"/>
      <c r="H93" s="153"/>
    </row>
    <row r="94" spans="1:8" ht="15" x14ac:dyDescent="0.25">
      <c r="B94" s="18"/>
      <c r="C94" s="154"/>
      <c r="D94" s="155"/>
      <c r="E94" s="155"/>
      <c r="F94" s="155"/>
      <c r="G94" s="155"/>
      <c r="H94" s="156"/>
    </row>
    <row r="95" spans="1:8" ht="15.75" x14ac:dyDescent="0.25">
      <c r="A95" s="22"/>
      <c r="B95" s="24"/>
      <c r="C95" s="154"/>
      <c r="D95" s="155"/>
      <c r="E95" s="155"/>
      <c r="F95" s="155"/>
      <c r="G95" s="155"/>
      <c r="H95" s="156"/>
    </row>
    <row r="96" spans="1:8" ht="15.75" x14ac:dyDescent="0.25">
      <c r="A96" s="22"/>
      <c r="B96" s="24"/>
      <c r="C96" s="157"/>
      <c r="D96" s="158"/>
      <c r="E96" s="158"/>
      <c r="F96" s="158"/>
      <c r="G96" s="158"/>
      <c r="H96" s="159"/>
    </row>
    <row r="97" spans="1:8" ht="18" x14ac:dyDescent="0.25">
      <c r="C97" s="25"/>
      <c r="D97" s="26"/>
      <c r="E97" s="26"/>
      <c r="F97" s="23"/>
      <c r="G97" s="27"/>
      <c r="H97" s="22"/>
    </row>
    <row r="98" spans="1:8" ht="15.75" x14ac:dyDescent="0.25">
      <c r="C98" s="45" t="s">
        <v>42</v>
      </c>
      <c r="E98" s="28" t="s">
        <v>43</v>
      </c>
      <c r="F98" s="29"/>
      <c r="G98" s="30">
        <f>SUM(H91/D91)</f>
        <v>0</v>
      </c>
    </row>
    <row r="99" spans="1:8" ht="15.75" x14ac:dyDescent="0.25">
      <c r="C99" s="45" t="s">
        <v>44</v>
      </c>
      <c r="D99" s="31"/>
      <c r="E99" s="32" t="s">
        <v>43</v>
      </c>
      <c r="F99" s="31"/>
      <c r="G99" s="22" t="str">
        <f>IF(G98&gt;3.51,"DENGAN PUJIAN",IF(G98&gt;3.01,"SANGAT MEMUASKAN",IF(G98&gt;2.76,"MEMUASKAN",IF(G98&gt;2,"CUKUP","GAGAL"))))</f>
        <v>GAGAL</v>
      </c>
    </row>
    <row r="100" spans="1:8" x14ac:dyDescent="0.25">
      <c r="A100" s="52" t="s">
        <v>45</v>
      </c>
      <c r="B100" s="53"/>
    </row>
    <row r="101" spans="1:8" ht="15" x14ac:dyDescent="0.25">
      <c r="A101" s="3" t="s">
        <v>59</v>
      </c>
      <c r="B101" s="53"/>
      <c r="G101" s="4" t="s">
        <v>60</v>
      </c>
    </row>
    <row r="102" spans="1:8" ht="15" x14ac:dyDescent="0.25">
      <c r="A102" s="95" t="s">
        <v>227</v>
      </c>
      <c r="G102" s="4" t="s">
        <v>231</v>
      </c>
    </row>
    <row r="103" spans="1:8" ht="15" x14ac:dyDescent="0.25">
      <c r="A103" s="3" t="s">
        <v>206</v>
      </c>
      <c r="B103" s="53"/>
      <c r="G103" s="4"/>
    </row>
    <row r="104" spans="1:8" x14ac:dyDescent="0.25">
      <c r="A104" s="54" t="s">
        <v>46</v>
      </c>
      <c r="B104" s="53"/>
    </row>
    <row r="105" spans="1:8" x14ac:dyDescent="0.25">
      <c r="A105" s="54" t="s">
        <v>47</v>
      </c>
      <c r="B105" s="53"/>
    </row>
    <row r="106" spans="1:8" ht="15.75" x14ac:dyDescent="0.25">
      <c r="A106" s="54" t="s">
        <v>48</v>
      </c>
      <c r="B106" s="53"/>
      <c r="G106" s="66" t="s">
        <v>232</v>
      </c>
    </row>
    <row r="107" spans="1:8" ht="15" x14ac:dyDescent="0.25">
      <c r="A107" s="54" t="s">
        <v>49</v>
      </c>
      <c r="G107" s="6" t="s">
        <v>233</v>
      </c>
    </row>
    <row r="110" spans="1:8" ht="15" x14ac:dyDescent="0.25">
      <c r="H110" s="17"/>
    </row>
    <row r="121" spans="8:8" ht="15" x14ac:dyDescent="0.25">
      <c r="H121" s="17"/>
    </row>
    <row r="142" spans="8:8" ht="15" x14ac:dyDescent="0.25">
      <c r="H142" s="17"/>
    </row>
  </sheetData>
  <mergeCells count="20">
    <mergeCell ref="A77:A86"/>
    <mergeCell ref="A87:A90"/>
    <mergeCell ref="A91:C91"/>
    <mergeCell ref="C93:H96"/>
    <mergeCell ref="A13:A23"/>
    <mergeCell ref="A24:A34"/>
    <mergeCell ref="A35:A45"/>
    <mergeCell ref="A46:A55"/>
    <mergeCell ref="A56:A66"/>
    <mergeCell ref="A67:A76"/>
    <mergeCell ref="A1:H1"/>
    <mergeCell ref="A2:H2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87" workbookViewId="0">
      <selection activeCell="G100" sqref="G100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15" x14ac:dyDescent="0.25">
      <c r="E1" s="4"/>
      <c r="F1" s="4"/>
      <c r="G1" s="4"/>
      <c r="H1" s="4"/>
      <c r="I1" s="6"/>
      <c r="J1" s="4"/>
      <c r="K1" s="4"/>
    </row>
    <row r="2" spans="1:11" ht="26.25" x14ac:dyDescent="0.25">
      <c r="A2" s="160" t="s">
        <v>67</v>
      </c>
      <c r="B2" s="160"/>
      <c r="C2" s="160"/>
      <c r="D2" s="160"/>
      <c r="E2" s="160"/>
      <c r="F2" s="160"/>
      <c r="G2" s="160"/>
      <c r="H2" s="160"/>
      <c r="I2" s="44"/>
    </row>
    <row r="3" spans="1:11" ht="15" x14ac:dyDescent="0.25">
      <c r="A3" s="140"/>
      <c r="B3" s="140"/>
      <c r="C3" s="140"/>
      <c r="D3" s="140"/>
      <c r="E3" s="140"/>
      <c r="F3" s="140"/>
      <c r="G3" s="140"/>
      <c r="H3" s="140"/>
      <c r="I3" s="18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6.5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15.75" x14ac:dyDescent="0.25">
      <c r="A6" s="7" t="s">
        <v>0</v>
      </c>
      <c r="B6" s="7"/>
      <c r="C6" s="19" t="s">
        <v>64</v>
      </c>
      <c r="D6" s="8" t="s">
        <v>1</v>
      </c>
      <c r="E6" s="8"/>
      <c r="F6" s="7"/>
      <c r="G6" s="8" t="s">
        <v>2</v>
      </c>
      <c r="H6" s="7"/>
    </row>
    <row r="7" spans="1:11" ht="14.25" x14ac:dyDescent="0.25">
      <c r="A7" s="7" t="s">
        <v>3</v>
      </c>
      <c r="B7" s="7"/>
      <c r="C7" s="8" t="s">
        <v>65</v>
      </c>
      <c r="D7" s="8" t="s">
        <v>4</v>
      </c>
      <c r="E7" s="8"/>
      <c r="F7" s="7"/>
      <c r="G7" s="7" t="s">
        <v>5</v>
      </c>
      <c r="H7" s="7"/>
    </row>
    <row r="8" spans="1:11" ht="14.25" x14ac:dyDescent="0.25">
      <c r="A8" s="7" t="s">
        <v>6</v>
      </c>
      <c r="B8" s="7"/>
      <c r="C8" s="7" t="s">
        <v>207</v>
      </c>
      <c r="D8" s="8" t="s">
        <v>7</v>
      </c>
      <c r="E8" s="8"/>
      <c r="F8" s="7"/>
      <c r="G8" s="7" t="s">
        <v>8</v>
      </c>
      <c r="H8" s="7"/>
    </row>
    <row r="9" spans="1:11" ht="14.25" x14ac:dyDescent="0.25">
      <c r="A9" s="8" t="s">
        <v>9</v>
      </c>
      <c r="B9" s="7"/>
      <c r="C9" s="7" t="s">
        <v>66</v>
      </c>
      <c r="D9" s="7" t="s">
        <v>62</v>
      </c>
      <c r="E9" s="7"/>
      <c r="F9" s="7"/>
      <c r="G9" s="7" t="s">
        <v>63</v>
      </c>
      <c r="H9" s="7"/>
    </row>
    <row r="10" spans="1:11" ht="14.25" x14ac:dyDescent="0.25">
      <c r="A10" s="7"/>
    </row>
    <row r="11" spans="1:11" ht="15" thickBot="1" x14ac:dyDescent="0.3">
      <c r="A11" s="9"/>
      <c r="B11" s="9"/>
      <c r="C11" s="9"/>
      <c r="D11" s="9"/>
      <c r="E11" s="9"/>
      <c r="F11" s="9"/>
      <c r="G11" s="9"/>
      <c r="H11" s="9"/>
      <c r="I11" s="7"/>
      <c r="J11" s="7"/>
      <c r="K11" s="7"/>
    </row>
    <row r="12" spans="1:11" ht="15" thickTop="1" x14ac:dyDescent="0.25">
      <c r="A12" s="141" t="s">
        <v>10</v>
      </c>
      <c r="B12" s="141" t="s">
        <v>11</v>
      </c>
      <c r="C12" s="141" t="s">
        <v>12</v>
      </c>
      <c r="D12" s="141" t="s">
        <v>13</v>
      </c>
      <c r="E12" s="141" t="s">
        <v>14</v>
      </c>
      <c r="F12" s="141" t="s">
        <v>14</v>
      </c>
      <c r="G12" s="141" t="s">
        <v>15</v>
      </c>
      <c r="H12" s="143" t="s">
        <v>16</v>
      </c>
      <c r="J12" s="7"/>
      <c r="K12" s="7"/>
    </row>
    <row r="13" spans="1:11" ht="14.25" x14ac:dyDescent="0.25">
      <c r="A13" s="142"/>
      <c r="B13" s="142"/>
      <c r="C13" s="142"/>
      <c r="D13" s="142"/>
      <c r="E13" s="142"/>
      <c r="F13" s="142"/>
      <c r="G13" s="142"/>
      <c r="H13" s="144"/>
      <c r="J13" s="7"/>
      <c r="K13" s="7"/>
    </row>
    <row r="14" spans="1:11" ht="15" x14ac:dyDescent="0.2">
      <c r="A14" s="145" t="s">
        <v>17</v>
      </c>
      <c r="B14" s="82" t="s">
        <v>69</v>
      </c>
      <c r="C14" s="83" t="s">
        <v>18</v>
      </c>
      <c r="D14" s="69">
        <v>1</v>
      </c>
      <c r="E14" s="10"/>
      <c r="F14" s="10" t="s">
        <v>19</v>
      </c>
      <c r="G14" s="2" t="b">
        <f t="shared" ref="G14:G77" si="0">IF(E14="A",4,IF(E14="A-",3.7,IF(E14="B+",3.3,IF(E14="B",3,IF(E14="B-",2.7,IF(E14="C+",2.3,IF(E14="C",2,IF(E14="D",1))))))))</f>
        <v>0</v>
      </c>
      <c r="H14" s="11">
        <f t="shared" ref="H14:H77" si="1">D14*G14</f>
        <v>0</v>
      </c>
      <c r="J14" s="7"/>
      <c r="K14" s="7"/>
    </row>
    <row r="15" spans="1:11" ht="15" x14ac:dyDescent="0.25">
      <c r="A15" s="146"/>
      <c r="B15" s="84" t="s">
        <v>70</v>
      </c>
      <c r="C15" s="74" t="s">
        <v>71</v>
      </c>
      <c r="D15" s="70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  <c r="J15" s="7"/>
      <c r="K15" s="7"/>
    </row>
    <row r="16" spans="1:11" ht="15" x14ac:dyDescent="0.25">
      <c r="A16" s="146"/>
      <c r="B16" s="84" t="s">
        <v>72</v>
      </c>
      <c r="C16" s="74" t="s">
        <v>73</v>
      </c>
      <c r="D16" s="70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46"/>
      <c r="B17" s="84" t="s">
        <v>74</v>
      </c>
      <c r="C17" s="74" t="s">
        <v>75</v>
      </c>
      <c r="D17" s="70">
        <v>2</v>
      </c>
      <c r="E17" s="12"/>
      <c r="F17" s="12" t="s">
        <v>19</v>
      </c>
      <c r="G17" s="1" t="b">
        <f t="shared" si="0"/>
        <v>0</v>
      </c>
      <c r="H17" s="14">
        <f t="shared" si="1"/>
        <v>0</v>
      </c>
    </row>
    <row r="18" spans="1:11" ht="15" x14ac:dyDescent="0.25">
      <c r="A18" s="146"/>
      <c r="B18" s="84" t="s">
        <v>76</v>
      </c>
      <c r="C18" s="74" t="s">
        <v>77</v>
      </c>
      <c r="D18" s="70">
        <v>2</v>
      </c>
      <c r="E18" s="12"/>
      <c r="F18" s="12" t="s">
        <v>19</v>
      </c>
      <c r="G18" s="47" t="b">
        <f t="shared" si="0"/>
        <v>0</v>
      </c>
      <c r="H18" s="14">
        <f t="shared" si="1"/>
        <v>0</v>
      </c>
    </row>
    <row r="19" spans="1:11" ht="15" x14ac:dyDescent="0.25">
      <c r="A19" s="146"/>
      <c r="B19" s="84" t="s">
        <v>78</v>
      </c>
      <c r="C19" s="74" t="s">
        <v>79</v>
      </c>
      <c r="D19" s="70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46"/>
      <c r="B20" s="84" t="s">
        <v>80</v>
      </c>
      <c r="C20" s="74" t="s">
        <v>81</v>
      </c>
      <c r="D20" s="70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46"/>
      <c r="B21" s="84" t="s">
        <v>82</v>
      </c>
      <c r="C21" s="74" t="s">
        <v>83</v>
      </c>
      <c r="D21" s="70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46"/>
      <c r="B22" s="84" t="s">
        <v>84</v>
      </c>
      <c r="C22" s="74" t="s">
        <v>85</v>
      </c>
      <c r="D22" s="70">
        <v>2</v>
      </c>
      <c r="E22" s="12"/>
      <c r="F22" s="12" t="s">
        <v>19</v>
      </c>
      <c r="G22" s="48" t="b">
        <f t="shared" si="0"/>
        <v>0</v>
      </c>
      <c r="H22" s="14">
        <f t="shared" si="1"/>
        <v>0</v>
      </c>
    </row>
    <row r="23" spans="1:11" ht="15" x14ac:dyDescent="0.25">
      <c r="A23" s="146"/>
      <c r="B23" s="84" t="s">
        <v>86</v>
      </c>
      <c r="C23" s="74" t="s">
        <v>87</v>
      </c>
      <c r="D23" s="70">
        <v>2</v>
      </c>
      <c r="E23" s="12"/>
      <c r="F23" s="12" t="s">
        <v>19</v>
      </c>
      <c r="G23" s="1" t="b">
        <f t="shared" si="0"/>
        <v>0</v>
      </c>
      <c r="H23" s="14">
        <f t="shared" si="1"/>
        <v>0</v>
      </c>
      <c r="I23" s="7" t="s">
        <v>21</v>
      </c>
      <c r="J23" s="7"/>
      <c r="K23" s="7"/>
    </row>
    <row r="24" spans="1:11" ht="15" x14ac:dyDescent="0.25">
      <c r="A24" s="147"/>
      <c r="B24" s="85" t="s">
        <v>88</v>
      </c>
      <c r="C24" s="75" t="s">
        <v>89</v>
      </c>
      <c r="D24" s="71">
        <v>2</v>
      </c>
      <c r="E24" s="15"/>
      <c r="F24" s="15" t="s">
        <v>19</v>
      </c>
      <c r="G24" s="49" t="b">
        <f t="shared" si="0"/>
        <v>0</v>
      </c>
      <c r="H24" s="16">
        <f t="shared" si="1"/>
        <v>0</v>
      </c>
      <c r="J24" s="7"/>
      <c r="K24" s="7"/>
    </row>
    <row r="25" spans="1:11" ht="15" x14ac:dyDescent="0.2">
      <c r="A25" s="145" t="s">
        <v>22</v>
      </c>
      <c r="B25" s="86" t="s">
        <v>90</v>
      </c>
      <c r="C25" s="83" t="s">
        <v>23</v>
      </c>
      <c r="D25" s="72">
        <v>1</v>
      </c>
      <c r="E25" s="33"/>
      <c r="F25" s="33" t="s">
        <v>19</v>
      </c>
      <c r="G25" s="47" t="b">
        <f t="shared" si="0"/>
        <v>0</v>
      </c>
      <c r="H25" s="36">
        <f t="shared" si="1"/>
        <v>0</v>
      </c>
    </row>
    <row r="26" spans="1:11" ht="15" x14ac:dyDescent="0.25">
      <c r="A26" s="146"/>
      <c r="B26" s="84" t="s">
        <v>111</v>
      </c>
      <c r="C26" s="74" t="s">
        <v>29</v>
      </c>
      <c r="D26" s="70">
        <v>2</v>
      </c>
      <c r="E26" s="12"/>
      <c r="F26" s="12" t="s">
        <v>19</v>
      </c>
      <c r="G26" s="48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46"/>
      <c r="B27" s="84" t="s">
        <v>93</v>
      </c>
      <c r="C27" s="74" t="s">
        <v>24</v>
      </c>
      <c r="D27" s="70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  <c r="J27" s="7"/>
      <c r="K27" s="7"/>
    </row>
    <row r="28" spans="1:11" ht="15" x14ac:dyDescent="0.25">
      <c r="A28" s="146"/>
      <c r="B28" s="84" t="s">
        <v>94</v>
      </c>
      <c r="C28" s="74" t="s">
        <v>25</v>
      </c>
      <c r="D28" s="70">
        <v>2</v>
      </c>
      <c r="E28" s="12"/>
      <c r="F28" s="12" t="s">
        <v>19</v>
      </c>
      <c r="G28" s="1" t="b">
        <f t="shared" si="0"/>
        <v>0</v>
      </c>
      <c r="H28" s="14">
        <f t="shared" si="1"/>
        <v>0</v>
      </c>
    </row>
    <row r="29" spans="1:11" ht="15" x14ac:dyDescent="0.25">
      <c r="A29" s="146"/>
      <c r="B29" s="84" t="s">
        <v>95</v>
      </c>
      <c r="C29" s="87" t="s">
        <v>96</v>
      </c>
      <c r="D29" s="70">
        <v>2</v>
      </c>
      <c r="E29" s="12"/>
      <c r="F29" s="12" t="s">
        <v>19</v>
      </c>
      <c r="G29" s="47" t="b">
        <f t="shared" si="0"/>
        <v>0</v>
      </c>
      <c r="H29" s="14">
        <f t="shared" si="1"/>
        <v>0</v>
      </c>
      <c r="J29" s="7"/>
      <c r="K29" s="7"/>
    </row>
    <row r="30" spans="1:11" ht="15" x14ac:dyDescent="0.25">
      <c r="A30" s="146"/>
      <c r="B30" s="84" t="s">
        <v>97</v>
      </c>
      <c r="C30" s="74" t="s">
        <v>98</v>
      </c>
      <c r="D30" s="70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46"/>
      <c r="B31" s="84" t="s">
        <v>99</v>
      </c>
      <c r="C31" s="74" t="s">
        <v>100</v>
      </c>
      <c r="D31" s="70">
        <v>2</v>
      </c>
      <c r="E31" s="12"/>
      <c r="F31" s="12" t="s">
        <v>19</v>
      </c>
      <c r="G31" s="48" t="b">
        <f t="shared" si="0"/>
        <v>0</v>
      </c>
      <c r="H31" s="14">
        <f t="shared" si="1"/>
        <v>0</v>
      </c>
    </row>
    <row r="32" spans="1:11" ht="15" x14ac:dyDescent="0.25">
      <c r="A32" s="146"/>
      <c r="B32" s="84" t="s">
        <v>101</v>
      </c>
      <c r="C32" s="74" t="s">
        <v>102</v>
      </c>
      <c r="D32" s="70">
        <v>2</v>
      </c>
      <c r="E32" s="12"/>
      <c r="F32" s="12" t="s">
        <v>19</v>
      </c>
      <c r="G32" s="1" t="b">
        <f t="shared" si="0"/>
        <v>0</v>
      </c>
      <c r="H32" s="14">
        <f t="shared" si="1"/>
        <v>0</v>
      </c>
    </row>
    <row r="33" spans="1:8" ht="15" x14ac:dyDescent="0.25">
      <c r="A33" s="146"/>
      <c r="B33" s="84" t="s">
        <v>103</v>
      </c>
      <c r="C33" s="74" t="s">
        <v>104</v>
      </c>
      <c r="D33" s="70">
        <v>2</v>
      </c>
      <c r="E33" s="12"/>
      <c r="F33" s="12" t="s">
        <v>19</v>
      </c>
      <c r="G33" s="47" t="b">
        <f t="shared" si="0"/>
        <v>0</v>
      </c>
      <c r="H33" s="14">
        <f t="shared" si="1"/>
        <v>0</v>
      </c>
    </row>
    <row r="34" spans="1:8" ht="15" x14ac:dyDescent="0.25">
      <c r="A34" s="146"/>
      <c r="B34" s="84" t="s">
        <v>105</v>
      </c>
      <c r="C34" s="74" t="s">
        <v>106</v>
      </c>
      <c r="D34" s="70">
        <v>2</v>
      </c>
      <c r="E34" s="12"/>
      <c r="F34" s="12" t="s">
        <v>19</v>
      </c>
      <c r="G34" s="48" t="b">
        <f t="shared" si="0"/>
        <v>0</v>
      </c>
      <c r="H34" s="14">
        <f t="shared" si="1"/>
        <v>0</v>
      </c>
    </row>
    <row r="35" spans="1:8" ht="15" x14ac:dyDescent="0.25">
      <c r="A35" s="147"/>
      <c r="B35" s="85" t="s">
        <v>107</v>
      </c>
      <c r="C35" s="75" t="s">
        <v>108</v>
      </c>
      <c r="D35" s="71">
        <v>2</v>
      </c>
      <c r="E35" s="15"/>
      <c r="F35" s="15" t="s">
        <v>19</v>
      </c>
      <c r="G35" s="49" t="b">
        <f t="shared" si="0"/>
        <v>0</v>
      </c>
      <c r="H35" s="16">
        <f t="shared" si="1"/>
        <v>0</v>
      </c>
    </row>
    <row r="36" spans="1:8" ht="15" x14ac:dyDescent="0.2">
      <c r="A36" s="145" t="s">
        <v>26</v>
      </c>
      <c r="B36" s="57">
        <v>100313</v>
      </c>
      <c r="C36" s="58" t="s">
        <v>27</v>
      </c>
      <c r="D36" s="72">
        <v>1</v>
      </c>
      <c r="E36" s="33"/>
      <c r="F36" s="33" t="s">
        <v>19</v>
      </c>
      <c r="G36" s="47" t="b">
        <f t="shared" si="0"/>
        <v>0</v>
      </c>
      <c r="H36" s="36">
        <f t="shared" si="1"/>
        <v>0</v>
      </c>
    </row>
    <row r="37" spans="1:8" ht="15" x14ac:dyDescent="0.2">
      <c r="A37" s="146"/>
      <c r="B37" s="59">
        <v>2003216</v>
      </c>
      <c r="C37" s="60" t="s">
        <v>28</v>
      </c>
      <c r="D37" s="70">
        <v>2</v>
      </c>
      <c r="E37" s="12"/>
      <c r="F37" s="12" t="s">
        <v>19</v>
      </c>
      <c r="G37" s="1" t="b">
        <f t="shared" si="0"/>
        <v>0</v>
      </c>
      <c r="H37" s="14">
        <f t="shared" si="1"/>
        <v>0</v>
      </c>
    </row>
    <row r="38" spans="1:8" ht="15" x14ac:dyDescent="0.2">
      <c r="A38" s="146"/>
      <c r="B38" s="59">
        <v>2102315</v>
      </c>
      <c r="C38" s="60" t="s">
        <v>113</v>
      </c>
      <c r="D38" s="70">
        <v>2</v>
      </c>
      <c r="E38" s="12"/>
      <c r="F38" s="12" t="s">
        <v>19</v>
      </c>
      <c r="G38" s="47" t="b">
        <f t="shared" si="0"/>
        <v>0</v>
      </c>
      <c r="H38" s="14">
        <f t="shared" si="1"/>
        <v>0</v>
      </c>
    </row>
    <row r="39" spans="1:8" ht="15" x14ac:dyDescent="0.25">
      <c r="A39" s="146"/>
      <c r="B39" s="84">
        <v>3133232</v>
      </c>
      <c r="C39" s="74" t="s">
        <v>115</v>
      </c>
      <c r="D39" s="70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46"/>
      <c r="B40" s="84">
        <v>3133233</v>
      </c>
      <c r="C40" s="74" t="s">
        <v>117</v>
      </c>
      <c r="D40" s="70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46"/>
      <c r="B41" s="84">
        <v>3133234</v>
      </c>
      <c r="C41" s="74" t="s">
        <v>119</v>
      </c>
      <c r="D41" s="70">
        <v>2</v>
      </c>
      <c r="E41" s="12"/>
      <c r="F41" s="12" t="s">
        <v>19</v>
      </c>
      <c r="G41" s="1" t="b">
        <f t="shared" si="0"/>
        <v>0</v>
      </c>
      <c r="H41" s="14">
        <f t="shared" si="1"/>
        <v>0</v>
      </c>
    </row>
    <row r="42" spans="1:8" ht="15" x14ac:dyDescent="0.25">
      <c r="A42" s="146"/>
      <c r="B42" s="84">
        <v>3133235</v>
      </c>
      <c r="C42" s="74" t="s">
        <v>121</v>
      </c>
      <c r="D42" s="70">
        <v>2</v>
      </c>
      <c r="E42" s="12"/>
      <c r="F42" s="12"/>
      <c r="G42" s="47" t="b">
        <f t="shared" si="0"/>
        <v>0</v>
      </c>
      <c r="H42" s="14">
        <f t="shared" si="1"/>
        <v>0</v>
      </c>
    </row>
    <row r="43" spans="1:8" ht="15" x14ac:dyDescent="0.25">
      <c r="A43" s="146"/>
      <c r="B43" s="84">
        <v>3133236</v>
      </c>
      <c r="C43" s="74" t="s">
        <v>123</v>
      </c>
      <c r="D43" s="70">
        <v>2</v>
      </c>
      <c r="E43" s="12"/>
      <c r="F43" s="12"/>
      <c r="G43" s="48" t="b">
        <f t="shared" si="0"/>
        <v>0</v>
      </c>
      <c r="H43" s="14">
        <f t="shared" si="1"/>
        <v>0</v>
      </c>
    </row>
    <row r="44" spans="1:8" ht="15" x14ac:dyDescent="0.25">
      <c r="A44" s="146"/>
      <c r="B44" s="84">
        <v>3133237</v>
      </c>
      <c r="C44" s="74" t="s">
        <v>124</v>
      </c>
      <c r="D44" s="70">
        <v>2</v>
      </c>
      <c r="E44" s="12"/>
      <c r="F44" s="12"/>
      <c r="G44" s="1" t="b">
        <f t="shared" si="0"/>
        <v>0</v>
      </c>
      <c r="H44" s="14">
        <f t="shared" si="1"/>
        <v>0</v>
      </c>
    </row>
    <row r="45" spans="1:8" ht="15" x14ac:dyDescent="0.25">
      <c r="A45" s="146"/>
      <c r="B45" s="85">
        <v>3133238</v>
      </c>
      <c r="C45" s="75" t="s">
        <v>126</v>
      </c>
      <c r="D45" s="71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45" t="s">
        <v>30</v>
      </c>
      <c r="B46" s="86" t="s">
        <v>208</v>
      </c>
      <c r="C46" s="83" t="s">
        <v>31</v>
      </c>
      <c r="D46" s="72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46"/>
      <c r="B47" s="84" t="s">
        <v>209</v>
      </c>
      <c r="C47" s="74" t="s">
        <v>129</v>
      </c>
      <c r="D47" s="70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46"/>
      <c r="B48" s="84" t="s">
        <v>130</v>
      </c>
      <c r="C48" s="74" t="s">
        <v>131</v>
      </c>
      <c r="D48" s="70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46"/>
      <c r="B49" s="84" t="s">
        <v>210</v>
      </c>
      <c r="C49" s="76" t="s">
        <v>133</v>
      </c>
      <c r="D49" s="70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46"/>
      <c r="B50" s="84" t="s">
        <v>211</v>
      </c>
      <c r="C50" s="74" t="s">
        <v>135</v>
      </c>
      <c r="D50" s="70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46"/>
      <c r="B51" s="84" t="s">
        <v>136</v>
      </c>
      <c r="C51" s="74" t="s">
        <v>137</v>
      </c>
      <c r="D51" s="70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46"/>
      <c r="B52" s="84" t="s">
        <v>138</v>
      </c>
      <c r="C52" s="74" t="s">
        <v>139</v>
      </c>
      <c r="D52" s="70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46"/>
      <c r="B53" s="84" t="s">
        <v>140</v>
      </c>
      <c r="C53" s="74" t="s">
        <v>32</v>
      </c>
      <c r="D53" s="70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46"/>
      <c r="B54" s="84" t="s">
        <v>141</v>
      </c>
      <c r="C54" s="74" t="s">
        <v>142</v>
      </c>
      <c r="D54" s="70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47"/>
      <c r="B55" s="85" t="s">
        <v>134</v>
      </c>
      <c r="C55" s="75" t="s">
        <v>143</v>
      </c>
      <c r="D55" s="71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45" t="s">
        <v>33</v>
      </c>
      <c r="B56" s="86">
        <v>100515</v>
      </c>
      <c r="C56" s="83" t="s">
        <v>34</v>
      </c>
      <c r="D56" s="72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46"/>
      <c r="B57" s="86">
        <v>3135248</v>
      </c>
      <c r="C57" s="76" t="s">
        <v>162</v>
      </c>
      <c r="D57" s="72">
        <v>2</v>
      </c>
      <c r="E57" s="33"/>
      <c r="F57" s="33" t="s">
        <v>19</v>
      </c>
      <c r="G57" s="47" t="b">
        <f t="shared" si="0"/>
        <v>0</v>
      </c>
      <c r="H57" s="36">
        <f t="shared" si="1"/>
        <v>0</v>
      </c>
    </row>
    <row r="58" spans="1:12" ht="15" x14ac:dyDescent="0.25">
      <c r="A58" s="146"/>
      <c r="B58" s="84">
        <v>3135249</v>
      </c>
      <c r="C58" s="74" t="s">
        <v>212</v>
      </c>
      <c r="D58" s="70">
        <v>2</v>
      </c>
      <c r="E58" s="12"/>
      <c r="F58" s="12" t="s">
        <v>19</v>
      </c>
      <c r="G58" s="1" t="b">
        <f t="shared" si="0"/>
        <v>0</v>
      </c>
      <c r="H58" s="14">
        <f t="shared" si="1"/>
        <v>0</v>
      </c>
    </row>
    <row r="59" spans="1:12" ht="15" x14ac:dyDescent="0.25">
      <c r="A59" s="146"/>
      <c r="B59" s="84">
        <v>3135250</v>
      </c>
      <c r="C59" s="76" t="s">
        <v>148</v>
      </c>
      <c r="D59" s="70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</row>
    <row r="60" spans="1:12" ht="15" x14ac:dyDescent="0.25">
      <c r="A60" s="146"/>
      <c r="B60" s="84">
        <v>3135251</v>
      </c>
      <c r="C60" s="74" t="s">
        <v>150</v>
      </c>
      <c r="D60" s="70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  <c r="L60" s="35"/>
    </row>
    <row r="61" spans="1:12" ht="15" x14ac:dyDescent="0.25">
      <c r="A61" s="146"/>
      <c r="B61" s="84">
        <v>3135252</v>
      </c>
      <c r="C61" s="74" t="s">
        <v>151</v>
      </c>
      <c r="D61" s="70">
        <v>2</v>
      </c>
      <c r="E61" s="12"/>
      <c r="F61" s="12" t="s">
        <v>19</v>
      </c>
      <c r="G61" s="47" t="b">
        <f t="shared" si="0"/>
        <v>0</v>
      </c>
      <c r="H61" s="14">
        <f t="shared" si="1"/>
        <v>0</v>
      </c>
    </row>
    <row r="62" spans="1:12" ht="15" x14ac:dyDescent="0.25">
      <c r="A62" s="146"/>
      <c r="B62" s="84">
        <v>3135253</v>
      </c>
      <c r="C62" s="74" t="s">
        <v>153</v>
      </c>
      <c r="D62" s="70">
        <v>2</v>
      </c>
      <c r="E62" s="12"/>
      <c r="F62" s="12" t="s">
        <v>19</v>
      </c>
      <c r="G62" s="48" t="b">
        <f t="shared" si="0"/>
        <v>0</v>
      </c>
      <c r="H62" s="14">
        <f t="shared" si="1"/>
        <v>0</v>
      </c>
    </row>
    <row r="63" spans="1:12" ht="15" x14ac:dyDescent="0.25">
      <c r="A63" s="146"/>
      <c r="B63" s="84">
        <v>3135254</v>
      </c>
      <c r="C63" s="74" t="s">
        <v>155</v>
      </c>
      <c r="D63" s="70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46"/>
      <c r="B64" s="84">
        <v>3135255</v>
      </c>
      <c r="C64" s="74" t="s">
        <v>156</v>
      </c>
      <c r="D64" s="70">
        <v>2</v>
      </c>
      <c r="E64" s="12"/>
      <c r="F64" s="13"/>
      <c r="G64" s="48" t="b">
        <f t="shared" si="0"/>
        <v>0</v>
      </c>
      <c r="H64" s="14">
        <f t="shared" si="1"/>
        <v>0</v>
      </c>
    </row>
    <row r="65" spans="1:8" ht="15" x14ac:dyDescent="0.25">
      <c r="A65" s="146"/>
      <c r="B65" s="88">
        <v>3135256</v>
      </c>
      <c r="C65" s="74" t="s">
        <v>158</v>
      </c>
      <c r="D65" s="70">
        <v>2</v>
      </c>
      <c r="E65" s="34"/>
      <c r="F65" s="89"/>
      <c r="G65" s="48" t="b">
        <f t="shared" si="0"/>
        <v>0</v>
      </c>
      <c r="H65" s="14">
        <f t="shared" si="1"/>
        <v>0</v>
      </c>
    </row>
    <row r="66" spans="1:8" ht="15" x14ac:dyDescent="0.25">
      <c r="A66" s="147"/>
      <c r="B66" s="85">
        <v>3135257</v>
      </c>
      <c r="C66" s="90" t="s">
        <v>160</v>
      </c>
      <c r="D66" s="71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45" t="s">
        <v>35</v>
      </c>
      <c r="B67" s="86" t="s">
        <v>213</v>
      </c>
      <c r="C67" s="83" t="s">
        <v>36</v>
      </c>
      <c r="D67" s="72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46"/>
      <c r="B68" s="84">
        <v>106213</v>
      </c>
      <c r="C68" s="74" t="s">
        <v>176</v>
      </c>
      <c r="D68" s="70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46"/>
      <c r="B69" s="84" t="s">
        <v>177</v>
      </c>
      <c r="C69" s="74" t="s">
        <v>178</v>
      </c>
      <c r="D69" s="70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46"/>
      <c r="B70" s="84" t="s">
        <v>170</v>
      </c>
      <c r="C70" s="74" t="s">
        <v>214</v>
      </c>
      <c r="D70" s="70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46"/>
      <c r="B71" s="84" t="s">
        <v>172</v>
      </c>
      <c r="C71" s="74" t="s">
        <v>173</v>
      </c>
      <c r="D71" s="70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46"/>
      <c r="B72" s="84" t="s">
        <v>215</v>
      </c>
      <c r="C72" s="74" t="s">
        <v>175</v>
      </c>
      <c r="D72" s="70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46"/>
      <c r="B73" s="91" t="s">
        <v>216</v>
      </c>
      <c r="C73" s="74" t="s">
        <v>217</v>
      </c>
      <c r="D73" s="70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46"/>
      <c r="B74" s="84" t="s">
        <v>218</v>
      </c>
      <c r="C74" s="74" t="s">
        <v>219</v>
      </c>
      <c r="D74" s="70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46"/>
      <c r="B75" s="88" t="s">
        <v>179</v>
      </c>
      <c r="C75" s="74" t="s">
        <v>220</v>
      </c>
      <c r="D75" s="70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47"/>
      <c r="B76" s="85" t="s">
        <v>168</v>
      </c>
      <c r="C76" s="75" t="s">
        <v>169</v>
      </c>
      <c r="D76" s="71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45" t="s">
        <v>37</v>
      </c>
      <c r="B77" s="88">
        <v>100717</v>
      </c>
      <c r="C77" s="83" t="s">
        <v>38</v>
      </c>
      <c r="D77" s="72">
        <v>1</v>
      </c>
      <c r="E77" s="33"/>
      <c r="F77" s="33" t="s">
        <v>19</v>
      </c>
      <c r="G77" s="47" t="b">
        <f t="shared" si="0"/>
        <v>0</v>
      </c>
      <c r="H77" s="36">
        <f t="shared" si="1"/>
        <v>0</v>
      </c>
    </row>
    <row r="78" spans="1:8" ht="15" x14ac:dyDescent="0.25">
      <c r="A78" s="146"/>
      <c r="B78" s="88">
        <v>3137262</v>
      </c>
      <c r="C78" s="74" t="s">
        <v>183</v>
      </c>
      <c r="D78" s="70">
        <v>2</v>
      </c>
      <c r="E78" s="12"/>
      <c r="F78" s="12" t="s">
        <v>19</v>
      </c>
      <c r="G78" s="1" t="b">
        <f t="shared" ref="G78:G91" si="2">IF(E78="A",4,IF(E78="A-",3.7,IF(E78="B+",3.3,IF(E78="B",3,IF(E78="B-",2.7,IF(E78="C+",2.3,IF(E78="C",2,IF(E78="D",1))))))))</f>
        <v>0</v>
      </c>
      <c r="H78" s="14">
        <f t="shared" ref="H78:H90" si="3">D78*G78</f>
        <v>0</v>
      </c>
    </row>
    <row r="79" spans="1:8" ht="15" x14ac:dyDescent="0.25">
      <c r="A79" s="146"/>
      <c r="B79" s="88">
        <v>3137263</v>
      </c>
      <c r="C79" s="74" t="s">
        <v>185</v>
      </c>
      <c r="D79" s="70">
        <v>2</v>
      </c>
      <c r="E79" s="12"/>
      <c r="F79" s="12" t="s">
        <v>19</v>
      </c>
      <c r="G79" s="47" t="b">
        <f t="shared" si="2"/>
        <v>0</v>
      </c>
      <c r="H79" s="14">
        <f t="shared" si="3"/>
        <v>0</v>
      </c>
    </row>
    <row r="80" spans="1:8" ht="15" x14ac:dyDescent="0.25">
      <c r="A80" s="146"/>
      <c r="B80" s="88">
        <v>3137264</v>
      </c>
      <c r="C80" s="74" t="s">
        <v>39</v>
      </c>
      <c r="D80" s="70">
        <v>2</v>
      </c>
      <c r="E80" s="12"/>
      <c r="F80" s="12" t="s">
        <v>19</v>
      </c>
      <c r="G80" s="48" t="b">
        <f t="shared" si="2"/>
        <v>0</v>
      </c>
      <c r="H80" s="14">
        <f t="shared" si="3"/>
        <v>0</v>
      </c>
    </row>
    <row r="81" spans="1:8" ht="15" x14ac:dyDescent="0.25">
      <c r="A81" s="146"/>
      <c r="B81" s="88">
        <v>3137265</v>
      </c>
      <c r="C81" s="74" t="s">
        <v>221</v>
      </c>
      <c r="D81" s="70">
        <v>2</v>
      </c>
      <c r="E81" s="12"/>
      <c r="F81" s="12" t="s">
        <v>19</v>
      </c>
      <c r="G81" s="1" t="b">
        <f t="shared" si="2"/>
        <v>0</v>
      </c>
      <c r="H81" s="14">
        <f t="shared" si="3"/>
        <v>0</v>
      </c>
    </row>
    <row r="82" spans="1:8" ht="15" x14ac:dyDescent="0.25">
      <c r="A82" s="146"/>
      <c r="B82" s="88">
        <v>3137266</v>
      </c>
      <c r="C82" s="74" t="s">
        <v>195</v>
      </c>
      <c r="D82" s="70">
        <v>2</v>
      </c>
      <c r="E82" s="12"/>
      <c r="F82" s="12" t="s">
        <v>19</v>
      </c>
      <c r="G82" s="47" t="b">
        <f>IF(E82="A",4,IF(E82="A-",3.7,IF(E82="B+",3.3,IF(E82="B",3,IF(E82="B-",2.7,IF(E82="C+",2.3,IF(E82="C",2,IF(E82="D",1))))))))</f>
        <v>0</v>
      </c>
      <c r="H82" s="14">
        <f t="shared" si="3"/>
        <v>0</v>
      </c>
    </row>
    <row r="83" spans="1:8" ht="15" x14ac:dyDescent="0.25">
      <c r="A83" s="146"/>
      <c r="B83" s="88">
        <v>3137267</v>
      </c>
      <c r="C83" s="74" t="s">
        <v>187</v>
      </c>
      <c r="D83" s="70">
        <v>2</v>
      </c>
      <c r="E83" s="12"/>
      <c r="F83" s="12"/>
      <c r="G83" s="48" t="b">
        <f t="shared" si="2"/>
        <v>0</v>
      </c>
      <c r="H83" s="14">
        <f t="shared" si="3"/>
        <v>0</v>
      </c>
    </row>
    <row r="84" spans="1:8" ht="15" x14ac:dyDescent="0.25">
      <c r="A84" s="146"/>
      <c r="B84" s="88">
        <v>3137268</v>
      </c>
      <c r="C84" s="74" t="s">
        <v>222</v>
      </c>
      <c r="D84" s="70">
        <v>2</v>
      </c>
      <c r="E84" s="12"/>
      <c r="F84" s="12"/>
      <c r="G84" s="1" t="b">
        <f t="shared" si="2"/>
        <v>0</v>
      </c>
      <c r="H84" s="14">
        <f t="shared" si="3"/>
        <v>0</v>
      </c>
    </row>
    <row r="85" spans="1:8" ht="15" x14ac:dyDescent="0.25">
      <c r="A85" s="146"/>
      <c r="B85" s="88">
        <v>3137269</v>
      </c>
      <c r="C85" s="79" t="s">
        <v>223</v>
      </c>
      <c r="D85" s="70">
        <v>2</v>
      </c>
      <c r="E85" s="34"/>
      <c r="F85" s="34"/>
      <c r="G85" s="48" t="b">
        <f t="shared" si="2"/>
        <v>0</v>
      </c>
      <c r="H85" s="14">
        <f t="shared" si="3"/>
        <v>0</v>
      </c>
    </row>
    <row r="86" spans="1:8" ht="15" x14ac:dyDescent="0.25">
      <c r="A86" s="146"/>
      <c r="B86" s="88">
        <v>3137473</v>
      </c>
      <c r="C86" s="94" t="s">
        <v>55</v>
      </c>
      <c r="D86" s="80">
        <v>2</v>
      </c>
      <c r="E86" s="34"/>
      <c r="F86" s="34"/>
      <c r="G86" s="48" t="b">
        <f t="shared" si="2"/>
        <v>0</v>
      </c>
      <c r="H86" s="34">
        <f t="shared" si="3"/>
        <v>0</v>
      </c>
    </row>
    <row r="87" spans="1:8" ht="15" x14ac:dyDescent="0.25">
      <c r="A87" s="147"/>
      <c r="B87" s="96" t="s">
        <v>229</v>
      </c>
      <c r="C87" s="65" t="s">
        <v>230</v>
      </c>
      <c r="D87" s="71">
        <v>4</v>
      </c>
      <c r="E87" s="15"/>
      <c r="F87" s="15"/>
      <c r="G87" s="78" t="b">
        <f t="shared" si="2"/>
        <v>0</v>
      </c>
      <c r="H87" s="16">
        <f t="shared" si="3"/>
        <v>0</v>
      </c>
    </row>
    <row r="88" spans="1:8" ht="15" x14ac:dyDescent="0.2">
      <c r="A88" s="145" t="s">
        <v>40</v>
      </c>
      <c r="B88" s="33" t="s">
        <v>224</v>
      </c>
      <c r="C88" s="92" t="s">
        <v>41</v>
      </c>
      <c r="D88" s="72">
        <v>1</v>
      </c>
      <c r="E88" s="33"/>
      <c r="F88" s="33"/>
      <c r="G88" s="51" t="b">
        <f t="shared" si="2"/>
        <v>0</v>
      </c>
      <c r="H88" s="36">
        <f t="shared" si="3"/>
        <v>0</v>
      </c>
    </row>
    <row r="89" spans="1:8" ht="15" x14ac:dyDescent="0.2">
      <c r="A89" s="146"/>
      <c r="B89" s="33" t="s">
        <v>188</v>
      </c>
      <c r="C89" s="93" t="s">
        <v>225</v>
      </c>
      <c r="D89" s="70">
        <v>4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" x14ac:dyDescent="0.25">
      <c r="A90" s="146"/>
      <c r="B90" s="33" t="s">
        <v>200</v>
      </c>
      <c r="C90" s="74" t="s">
        <v>201</v>
      </c>
      <c r="D90" s="70">
        <v>3</v>
      </c>
      <c r="E90" s="12"/>
      <c r="F90" s="12"/>
      <c r="G90" s="1" t="b">
        <f t="shared" si="2"/>
        <v>0</v>
      </c>
      <c r="H90" s="14">
        <f t="shared" si="3"/>
        <v>0</v>
      </c>
    </row>
    <row r="91" spans="1:8" ht="15.75" thickBot="1" x14ac:dyDescent="0.3">
      <c r="A91" s="146"/>
      <c r="B91" s="34" t="s">
        <v>202</v>
      </c>
      <c r="C91" s="79" t="s">
        <v>203</v>
      </c>
      <c r="D91" s="80">
        <v>6</v>
      </c>
      <c r="E91" s="34"/>
      <c r="F91" s="34"/>
      <c r="G91" s="48" t="b">
        <f t="shared" si="2"/>
        <v>0</v>
      </c>
      <c r="H91" s="81">
        <f>D91*G91</f>
        <v>0</v>
      </c>
    </row>
    <row r="92" spans="1:8" ht="17.25" thickTop="1" thickBot="1" x14ac:dyDescent="0.3">
      <c r="A92" s="148"/>
      <c r="B92" s="149"/>
      <c r="C92" s="150"/>
      <c r="D92" s="67">
        <f>SUM(D14:D91)</f>
        <v>157</v>
      </c>
      <c r="E92" s="40"/>
      <c r="F92" s="41"/>
      <c r="G92" s="42"/>
      <c r="H92" s="43">
        <f>SUM(H14:H91)</f>
        <v>0</v>
      </c>
    </row>
    <row r="93" spans="1:8" ht="16.5" thickTop="1" x14ac:dyDescent="0.25">
      <c r="A93" s="20"/>
      <c r="B93" s="20"/>
      <c r="D93" s="20"/>
      <c r="E93" s="20"/>
      <c r="F93" s="21"/>
      <c r="G93" s="21"/>
      <c r="H93" s="20"/>
    </row>
    <row r="94" spans="1:8" ht="15" x14ac:dyDescent="0.25">
      <c r="A94" s="24" t="s">
        <v>204</v>
      </c>
      <c r="B94" s="24"/>
      <c r="C94" s="151" t="s">
        <v>205</v>
      </c>
      <c r="D94" s="152"/>
      <c r="E94" s="152"/>
      <c r="F94" s="152"/>
      <c r="G94" s="152"/>
      <c r="H94" s="153"/>
    </row>
    <row r="95" spans="1:8" ht="15" x14ac:dyDescent="0.25">
      <c r="B95" s="18"/>
      <c r="C95" s="154"/>
      <c r="D95" s="155"/>
      <c r="E95" s="155"/>
      <c r="F95" s="155"/>
      <c r="G95" s="155"/>
      <c r="H95" s="156"/>
    </row>
    <row r="96" spans="1:8" ht="15.75" x14ac:dyDescent="0.25">
      <c r="A96" s="22"/>
      <c r="B96" s="24"/>
      <c r="C96" s="154"/>
      <c r="D96" s="155"/>
      <c r="E96" s="155"/>
      <c r="F96" s="155"/>
      <c r="G96" s="155"/>
      <c r="H96" s="156"/>
    </row>
    <row r="97" spans="1:8" ht="15.75" x14ac:dyDescent="0.25">
      <c r="A97" s="22"/>
      <c r="B97" s="24"/>
      <c r="C97" s="157"/>
      <c r="D97" s="158"/>
      <c r="E97" s="158"/>
      <c r="F97" s="158"/>
      <c r="G97" s="158"/>
      <c r="H97" s="159"/>
    </row>
    <row r="98" spans="1:8" ht="18" x14ac:dyDescent="0.25">
      <c r="C98" s="25"/>
      <c r="D98" s="26"/>
      <c r="E98" s="26"/>
      <c r="F98" s="23"/>
      <c r="G98" s="27"/>
      <c r="H98" s="22"/>
    </row>
    <row r="99" spans="1:8" ht="15.75" x14ac:dyDescent="0.25">
      <c r="C99" s="45" t="s">
        <v>42</v>
      </c>
      <c r="E99" s="28" t="s">
        <v>43</v>
      </c>
      <c r="F99" s="29"/>
      <c r="G99" s="30">
        <f>SUM(H92/D92)</f>
        <v>0</v>
      </c>
    </row>
    <row r="100" spans="1:8" ht="15.75" x14ac:dyDescent="0.25">
      <c r="C100" s="45" t="s">
        <v>44</v>
      </c>
      <c r="D100" s="31"/>
      <c r="E100" s="32" t="s">
        <v>43</v>
      </c>
      <c r="F100" s="31"/>
      <c r="G100" s="22" t="str">
        <f>IF(G99&gt;3.51,"DENGAN PUJIAN",IF(G99&gt;3.01,"SANGAT MEMUASKAN",IF(G99&gt;2.76,"MEMUASKAN",IF(G99&gt;2,"CUKUP","GAGAL"))))</f>
        <v>GAGAL</v>
      </c>
    </row>
    <row r="101" spans="1:8" x14ac:dyDescent="0.25">
      <c r="A101" s="52" t="s">
        <v>45</v>
      </c>
      <c r="B101" s="53"/>
    </row>
    <row r="102" spans="1:8" ht="15" x14ac:dyDescent="0.25">
      <c r="A102" s="3" t="s">
        <v>59</v>
      </c>
      <c r="B102" s="53"/>
      <c r="G102" s="4" t="s">
        <v>60</v>
      </c>
    </row>
    <row r="103" spans="1:8" ht="15" x14ac:dyDescent="0.25">
      <c r="A103" s="95" t="s">
        <v>227</v>
      </c>
      <c r="G103" s="4" t="s">
        <v>231</v>
      </c>
    </row>
    <row r="104" spans="1:8" ht="15" x14ac:dyDescent="0.25">
      <c r="A104" s="3" t="s">
        <v>206</v>
      </c>
      <c r="B104" s="53"/>
      <c r="G104" s="4"/>
    </row>
    <row r="105" spans="1:8" x14ac:dyDescent="0.25">
      <c r="A105" s="54" t="s">
        <v>46</v>
      </c>
      <c r="B105" s="53"/>
    </row>
    <row r="106" spans="1:8" x14ac:dyDescent="0.25">
      <c r="A106" s="54" t="s">
        <v>47</v>
      </c>
      <c r="B106" s="53"/>
    </row>
    <row r="107" spans="1:8" ht="15.75" x14ac:dyDescent="0.25">
      <c r="A107" s="54" t="s">
        <v>48</v>
      </c>
      <c r="B107" s="53"/>
      <c r="G107" s="66" t="s">
        <v>232</v>
      </c>
    </row>
    <row r="108" spans="1:8" ht="15" x14ac:dyDescent="0.25">
      <c r="A108" s="54" t="s">
        <v>49</v>
      </c>
      <c r="G108" s="6" t="s">
        <v>233</v>
      </c>
    </row>
    <row r="112" spans="1:8" ht="15" x14ac:dyDescent="0.25">
      <c r="H112" s="17"/>
    </row>
    <row r="123" spans="8:8" ht="15" x14ac:dyDescent="0.25">
      <c r="H123" s="17"/>
    </row>
    <row r="144" spans="8:8" ht="15" x14ac:dyDescent="0.25">
      <c r="H144" s="17"/>
    </row>
  </sheetData>
  <mergeCells count="20">
    <mergeCell ref="A77:A87"/>
    <mergeCell ref="A88:A91"/>
    <mergeCell ref="A92:C92"/>
    <mergeCell ref="C94:H97"/>
    <mergeCell ref="A14:A24"/>
    <mergeCell ref="A25:A35"/>
    <mergeCell ref="A36:A45"/>
    <mergeCell ref="A46:A55"/>
    <mergeCell ref="A56:A66"/>
    <mergeCell ref="A67:A76"/>
    <mergeCell ref="A2:H2"/>
    <mergeCell ref="A3:H3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84" workbookViewId="0">
      <selection activeCell="K97" sqref="K97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9.25" customHeight="1" x14ac:dyDescent="0.25">
      <c r="A1" s="160" t="s">
        <v>67</v>
      </c>
      <c r="B1" s="160"/>
      <c r="C1" s="160"/>
      <c r="D1" s="160"/>
      <c r="E1" s="160"/>
      <c r="F1" s="160"/>
      <c r="G1" s="160"/>
      <c r="H1" s="160"/>
      <c r="I1" s="44"/>
    </row>
    <row r="2" spans="1:11" ht="14.25" customHeight="1" x14ac:dyDescent="0.25">
      <c r="A2" s="140"/>
      <c r="B2" s="140"/>
      <c r="C2" s="140"/>
      <c r="D2" s="140"/>
      <c r="E2" s="140"/>
      <c r="F2" s="140"/>
      <c r="G2" s="140"/>
      <c r="H2" s="140"/>
      <c r="I2" s="18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4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7.100000000000001" customHeight="1" x14ac:dyDescent="0.25">
      <c r="A5" s="7" t="s">
        <v>0</v>
      </c>
      <c r="B5" s="7"/>
      <c r="C5" s="4" t="s">
        <v>288</v>
      </c>
      <c r="D5" s="8" t="s">
        <v>1</v>
      </c>
      <c r="E5" s="8"/>
      <c r="F5" s="7"/>
      <c r="G5" s="8" t="s">
        <v>2</v>
      </c>
      <c r="H5" s="7"/>
    </row>
    <row r="6" spans="1:11" ht="17.100000000000001" customHeight="1" x14ac:dyDescent="0.25">
      <c r="A6" s="7" t="s">
        <v>3</v>
      </c>
      <c r="B6" s="7"/>
      <c r="C6" s="8" t="s">
        <v>287</v>
      </c>
      <c r="D6" s="8" t="s">
        <v>4</v>
      </c>
      <c r="E6" s="8"/>
      <c r="F6" s="7"/>
      <c r="G6" s="7" t="s">
        <v>5</v>
      </c>
      <c r="H6" s="7"/>
    </row>
    <row r="7" spans="1:11" ht="17.100000000000001" customHeight="1" x14ac:dyDescent="0.25">
      <c r="A7" s="7" t="s">
        <v>6</v>
      </c>
      <c r="B7" s="7"/>
      <c r="C7" s="7" t="s">
        <v>289</v>
      </c>
      <c r="D7" s="8" t="s">
        <v>7</v>
      </c>
      <c r="E7" s="8"/>
      <c r="F7" s="7"/>
      <c r="G7" s="7" t="s">
        <v>8</v>
      </c>
      <c r="H7" s="7"/>
    </row>
    <row r="8" spans="1:11" ht="17.100000000000001" customHeight="1" x14ac:dyDescent="0.25">
      <c r="A8" s="8" t="s">
        <v>9</v>
      </c>
      <c r="B8" s="7"/>
      <c r="C8" s="7" t="s">
        <v>234</v>
      </c>
      <c r="D8" s="7" t="s">
        <v>62</v>
      </c>
      <c r="E8" s="7"/>
      <c r="F8" s="7"/>
      <c r="G8" s="7" t="s">
        <v>290</v>
      </c>
      <c r="H8" s="7"/>
    </row>
    <row r="9" spans="1:11" ht="20.100000000000001" customHeight="1" x14ac:dyDescent="0.25">
      <c r="A9" s="7"/>
    </row>
    <row r="10" spans="1:11" ht="13.15" customHeight="1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.95" customHeight="1" thickTop="1" x14ac:dyDescent="0.25">
      <c r="A11" s="163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3" t="s">
        <v>14</v>
      </c>
      <c r="G11" s="163" t="s">
        <v>15</v>
      </c>
      <c r="H11" s="143" t="s">
        <v>16</v>
      </c>
      <c r="J11" s="7"/>
      <c r="K11" s="7"/>
    </row>
    <row r="12" spans="1:11" ht="15.95" customHeight="1" x14ac:dyDescent="0.25">
      <c r="A12" s="142"/>
      <c r="B12" s="142"/>
      <c r="C12" s="142"/>
      <c r="D12" s="142"/>
      <c r="E12" s="142"/>
      <c r="F12" s="142"/>
      <c r="G12" s="142"/>
      <c r="H12" s="144"/>
      <c r="J12" s="7"/>
      <c r="K12" s="7"/>
    </row>
    <row r="13" spans="1:11" ht="17.100000000000001" customHeight="1" x14ac:dyDescent="0.2">
      <c r="A13" s="145" t="s">
        <v>17</v>
      </c>
      <c r="B13" s="57">
        <v>101101</v>
      </c>
      <c r="C13" s="58" t="s">
        <v>18</v>
      </c>
      <c r="D13" s="62">
        <v>1</v>
      </c>
      <c r="E13" s="10" t="s">
        <v>20</v>
      </c>
      <c r="F13" s="10" t="s">
        <v>19</v>
      </c>
      <c r="G13" s="2">
        <f t="shared" ref="G13:G58" si="0">IF(E13="A",4,IF(E13="A-",3.7,IF(E13="B+",3.3,IF(E13="B",3,IF(E13="B-",2.7,IF(E13="C+",2.3,IF(E13="C",2,IF(E13="D",1))))))))</f>
        <v>3.3</v>
      </c>
      <c r="H13" s="11">
        <f t="shared" ref="H13:H44" si="1">D13*G13</f>
        <v>3.3</v>
      </c>
      <c r="J13" s="7"/>
      <c r="K13" s="7"/>
    </row>
    <row r="14" spans="1:11" ht="17.100000000000001" customHeight="1" x14ac:dyDescent="0.2">
      <c r="A14" s="146"/>
      <c r="B14" s="59">
        <v>101209</v>
      </c>
      <c r="C14" s="60" t="s">
        <v>50</v>
      </c>
      <c r="D14" s="63">
        <v>2</v>
      </c>
      <c r="E14" s="12" t="s">
        <v>235</v>
      </c>
      <c r="F14" s="12" t="s">
        <v>19</v>
      </c>
      <c r="G14" s="1">
        <f t="shared" si="0"/>
        <v>3.7</v>
      </c>
      <c r="H14" s="14">
        <f t="shared" si="1"/>
        <v>7.4</v>
      </c>
      <c r="J14" s="7"/>
      <c r="K14" s="7"/>
    </row>
    <row r="15" spans="1:11" ht="17.100000000000001" customHeight="1" x14ac:dyDescent="0.2">
      <c r="A15" s="146"/>
      <c r="B15" s="59">
        <v>101212</v>
      </c>
      <c r="C15" s="60" t="s">
        <v>51</v>
      </c>
      <c r="D15" s="63">
        <v>2</v>
      </c>
      <c r="E15" s="12" t="s">
        <v>20</v>
      </c>
      <c r="F15" s="12" t="s">
        <v>19</v>
      </c>
      <c r="G15" s="1">
        <f t="shared" si="0"/>
        <v>3.3</v>
      </c>
      <c r="H15" s="14">
        <f t="shared" si="1"/>
        <v>6.6</v>
      </c>
    </row>
    <row r="16" spans="1:11" ht="17.100000000000001" customHeight="1" x14ac:dyDescent="0.2">
      <c r="A16" s="146"/>
      <c r="B16" s="59">
        <v>201216</v>
      </c>
      <c r="C16" s="60" t="s">
        <v>291</v>
      </c>
      <c r="D16" s="63">
        <v>2</v>
      </c>
      <c r="E16" s="12" t="s">
        <v>235</v>
      </c>
      <c r="F16" s="12" t="s">
        <v>19</v>
      </c>
      <c r="G16" s="1">
        <f t="shared" si="0"/>
        <v>3.7</v>
      </c>
      <c r="H16" s="14">
        <f t="shared" si="1"/>
        <v>7.4</v>
      </c>
    </row>
    <row r="17" spans="1:11" ht="17.100000000000001" customHeight="1" x14ac:dyDescent="0.2">
      <c r="A17" s="146"/>
      <c r="B17" s="59">
        <v>231201</v>
      </c>
      <c r="C17" s="60" t="s">
        <v>295</v>
      </c>
      <c r="D17" s="63">
        <v>2</v>
      </c>
      <c r="E17" s="12" t="s">
        <v>20</v>
      </c>
      <c r="F17" s="12" t="s">
        <v>19</v>
      </c>
      <c r="G17" s="47">
        <f t="shared" si="0"/>
        <v>3.3</v>
      </c>
      <c r="H17" s="14">
        <f t="shared" si="1"/>
        <v>6.6</v>
      </c>
    </row>
    <row r="18" spans="1:11" ht="17.100000000000001" customHeight="1" x14ac:dyDescent="0.2">
      <c r="A18" s="146"/>
      <c r="B18" s="59">
        <v>231205</v>
      </c>
      <c r="C18" s="60" t="s">
        <v>296</v>
      </c>
      <c r="D18" s="63">
        <v>2</v>
      </c>
      <c r="E18" s="12" t="s">
        <v>236</v>
      </c>
      <c r="F18" s="12" t="s">
        <v>19</v>
      </c>
      <c r="G18" s="48">
        <f t="shared" si="0"/>
        <v>2.7</v>
      </c>
      <c r="H18" s="14">
        <f t="shared" si="1"/>
        <v>5.4</v>
      </c>
    </row>
    <row r="19" spans="1:11" ht="17.100000000000001" customHeight="1" x14ac:dyDescent="0.2">
      <c r="A19" s="146"/>
      <c r="B19" s="59">
        <v>231208</v>
      </c>
      <c r="C19" s="60" t="s">
        <v>294</v>
      </c>
      <c r="D19" s="63">
        <v>2</v>
      </c>
      <c r="E19" s="12" t="s">
        <v>236</v>
      </c>
      <c r="F19" s="12" t="s">
        <v>19</v>
      </c>
      <c r="G19" s="48">
        <f t="shared" si="0"/>
        <v>2.7</v>
      </c>
      <c r="H19" s="14">
        <f t="shared" si="1"/>
        <v>5.4</v>
      </c>
    </row>
    <row r="20" spans="1:11" ht="17.100000000000001" customHeight="1" x14ac:dyDescent="0.2">
      <c r="A20" s="146"/>
      <c r="B20" s="59">
        <v>231212</v>
      </c>
      <c r="C20" s="60" t="s">
        <v>83</v>
      </c>
      <c r="D20" s="63">
        <v>2</v>
      </c>
      <c r="E20" s="12" t="s">
        <v>238</v>
      </c>
      <c r="F20" s="12" t="s">
        <v>19</v>
      </c>
      <c r="G20" s="48">
        <f t="shared" si="0"/>
        <v>4</v>
      </c>
      <c r="H20" s="14">
        <f t="shared" si="1"/>
        <v>8</v>
      </c>
    </row>
    <row r="21" spans="1:11" ht="17.100000000000001" customHeight="1" x14ac:dyDescent="0.2">
      <c r="A21" s="146"/>
      <c r="B21" s="59">
        <v>231249</v>
      </c>
      <c r="C21" s="60" t="s">
        <v>226</v>
      </c>
      <c r="D21" s="63">
        <v>2</v>
      </c>
      <c r="E21" s="12" t="s">
        <v>236</v>
      </c>
      <c r="F21" s="12" t="s">
        <v>19</v>
      </c>
      <c r="G21" s="48">
        <f t="shared" si="0"/>
        <v>2.7</v>
      </c>
      <c r="H21" s="14">
        <f t="shared" si="1"/>
        <v>5.4</v>
      </c>
    </row>
    <row r="22" spans="1:11" ht="17.100000000000001" customHeight="1" x14ac:dyDescent="0.2">
      <c r="A22" s="146"/>
      <c r="B22" s="59">
        <v>231220</v>
      </c>
      <c r="C22" s="60" t="s">
        <v>79</v>
      </c>
      <c r="D22" s="63">
        <v>2</v>
      </c>
      <c r="E22" s="12" t="s">
        <v>236</v>
      </c>
      <c r="F22" s="12" t="s">
        <v>19</v>
      </c>
      <c r="G22" s="1">
        <f t="shared" si="0"/>
        <v>2.7</v>
      </c>
      <c r="H22" s="14">
        <f t="shared" si="1"/>
        <v>5.4</v>
      </c>
      <c r="I22" s="7" t="s">
        <v>21</v>
      </c>
      <c r="J22" s="7"/>
      <c r="K22" s="7"/>
    </row>
    <row r="23" spans="1:11" ht="17.100000000000001" customHeight="1" x14ac:dyDescent="0.2">
      <c r="A23" s="147"/>
      <c r="B23" s="61">
        <v>231255</v>
      </c>
      <c r="C23" s="98" t="s">
        <v>239</v>
      </c>
      <c r="D23" s="64">
        <v>2</v>
      </c>
      <c r="E23" s="15" t="s">
        <v>19</v>
      </c>
      <c r="F23" s="15" t="s">
        <v>19</v>
      </c>
      <c r="G23" s="49">
        <f t="shared" si="0"/>
        <v>3</v>
      </c>
      <c r="H23" s="16">
        <f t="shared" si="1"/>
        <v>6</v>
      </c>
      <c r="J23" s="7"/>
      <c r="K23" s="7"/>
    </row>
    <row r="24" spans="1:11" ht="17.100000000000001" customHeight="1" x14ac:dyDescent="0.2">
      <c r="A24" s="145" t="s">
        <v>22</v>
      </c>
      <c r="B24" s="99">
        <v>232102</v>
      </c>
      <c r="C24" s="58" t="s">
        <v>23</v>
      </c>
      <c r="D24" s="62">
        <v>1</v>
      </c>
      <c r="E24" s="104" t="s">
        <v>235</v>
      </c>
      <c r="F24" s="33" t="s">
        <v>19</v>
      </c>
      <c r="G24" s="47">
        <f t="shared" si="0"/>
        <v>3.7</v>
      </c>
      <c r="H24" s="36">
        <f t="shared" si="1"/>
        <v>3.7</v>
      </c>
    </row>
    <row r="25" spans="1:11" ht="17.100000000000001" customHeight="1" x14ac:dyDescent="0.2">
      <c r="A25" s="146"/>
      <c r="B25" s="100">
        <v>232210</v>
      </c>
      <c r="C25" s="102" t="s">
        <v>258</v>
      </c>
      <c r="D25" s="63">
        <v>2</v>
      </c>
      <c r="E25" s="105" t="s">
        <v>235</v>
      </c>
      <c r="F25" s="12" t="s">
        <v>19</v>
      </c>
      <c r="G25" s="48">
        <f t="shared" si="0"/>
        <v>3.7</v>
      </c>
      <c r="H25" s="14">
        <f t="shared" si="1"/>
        <v>7.4</v>
      </c>
      <c r="J25" s="7"/>
      <c r="K25" s="7"/>
    </row>
    <row r="26" spans="1:11" ht="17.100000000000001" customHeight="1" x14ac:dyDescent="0.2">
      <c r="A26" s="146"/>
      <c r="B26" s="100">
        <v>232206</v>
      </c>
      <c r="C26" s="102" t="s">
        <v>259</v>
      </c>
      <c r="D26" s="63">
        <v>2</v>
      </c>
      <c r="E26" s="105" t="s">
        <v>20</v>
      </c>
      <c r="F26" s="12" t="s">
        <v>19</v>
      </c>
      <c r="G26" s="1">
        <f t="shared" si="0"/>
        <v>3.3</v>
      </c>
      <c r="H26" s="14">
        <f t="shared" si="1"/>
        <v>6.6</v>
      </c>
      <c r="J26" s="7"/>
      <c r="K26" s="7"/>
    </row>
    <row r="27" spans="1:11" ht="17.100000000000001" customHeight="1" x14ac:dyDescent="0.2">
      <c r="A27" s="146"/>
      <c r="B27" s="100">
        <v>232205</v>
      </c>
      <c r="C27" s="103" t="s">
        <v>260</v>
      </c>
      <c r="D27" s="63">
        <v>2</v>
      </c>
      <c r="E27" s="105" t="s">
        <v>20</v>
      </c>
      <c r="F27" s="12" t="s">
        <v>19</v>
      </c>
      <c r="G27" s="1">
        <f t="shared" si="0"/>
        <v>3.3</v>
      </c>
      <c r="H27" s="14">
        <f t="shared" si="1"/>
        <v>6.6</v>
      </c>
    </row>
    <row r="28" spans="1:11" ht="17.100000000000001" customHeight="1" x14ac:dyDescent="0.2">
      <c r="A28" s="146"/>
      <c r="B28" s="100">
        <v>232202</v>
      </c>
      <c r="C28" s="102" t="s">
        <v>261</v>
      </c>
      <c r="D28" s="130">
        <v>2</v>
      </c>
      <c r="E28" s="131" t="s">
        <v>236</v>
      </c>
      <c r="F28" s="12" t="s">
        <v>19</v>
      </c>
      <c r="G28" s="47">
        <f t="shared" si="0"/>
        <v>2.7</v>
      </c>
      <c r="H28" s="14">
        <f t="shared" si="1"/>
        <v>5.4</v>
      </c>
      <c r="J28" s="7"/>
      <c r="K28" s="7"/>
    </row>
    <row r="29" spans="1:11" ht="17.100000000000001" customHeight="1" x14ac:dyDescent="0.2">
      <c r="A29" s="146"/>
      <c r="B29" s="100">
        <v>233206</v>
      </c>
      <c r="C29" s="102" t="s">
        <v>262</v>
      </c>
      <c r="D29" s="130">
        <v>2</v>
      </c>
      <c r="E29" s="131" t="s">
        <v>19</v>
      </c>
      <c r="F29" s="12" t="s">
        <v>19</v>
      </c>
      <c r="G29" s="48">
        <f t="shared" si="0"/>
        <v>3</v>
      </c>
      <c r="H29" s="14">
        <f t="shared" si="1"/>
        <v>6</v>
      </c>
    </row>
    <row r="30" spans="1:11" ht="17.100000000000001" customHeight="1" x14ac:dyDescent="0.2">
      <c r="A30" s="146"/>
      <c r="B30" s="100">
        <v>232209</v>
      </c>
      <c r="C30" s="102" t="s">
        <v>263</v>
      </c>
      <c r="D30" s="63">
        <v>2</v>
      </c>
      <c r="E30" s="105" t="s">
        <v>19</v>
      </c>
      <c r="F30" s="12" t="s">
        <v>19</v>
      </c>
      <c r="G30" s="48">
        <f t="shared" si="0"/>
        <v>3</v>
      </c>
      <c r="H30" s="14">
        <f t="shared" si="1"/>
        <v>6</v>
      </c>
    </row>
    <row r="31" spans="1:11" ht="17.100000000000001" customHeight="1" x14ac:dyDescent="0.2">
      <c r="A31" s="146"/>
      <c r="B31" s="100">
        <v>232213</v>
      </c>
      <c r="C31" s="102" t="s">
        <v>264</v>
      </c>
      <c r="D31" s="63">
        <v>2</v>
      </c>
      <c r="E31" s="105" t="s">
        <v>235</v>
      </c>
      <c r="F31" s="12" t="s">
        <v>19</v>
      </c>
      <c r="G31" s="1">
        <f t="shared" si="0"/>
        <v>3.7</v>
      </c>
      <c r="H31" s="14">
        <f t="shared" si="1"/>
        <v>7.4</v>
      </c>
    </row>
    <row r="32" spans="1:11" ht="17.100000000000001" customHeight="1" x14ac:dyDescent="0.2">
      <c r="A32" s="146"/>
      <c r="B32" s="100">
        <v>232217</v>
      </c>
      <c r="C32" s="102" t="s">
        <v>265</v>
      </c>
      <c r="D32" s="63">
        <v>2</v>
      </c>
      <c r="E32" s="105" t="s">
        <v>236</v>
      </c>
      <c r="F32" s="12" t="s">
        <v>19</v>
      </c>
      <c r="G32" s="47">
        <f t="shared" si="0"/>
        <v>2.7</v>
      </c>
      <c r="H32" s="14">
        <f t="shared" si="1"/>
        <v>5.4</v>
      </c>
    </row>
    <row r="33" spans="1:8" ht="17.100000000000001" customHeight="1" x14ac:dyDescent="0.2">
      <c r="A33" s="146"/>
      <c r="B33" s="100">
        <v>232221</v>
      </c>
      <c r="C33" s="102" t="s">
        <v>266</v>
      </c>
      <c r="D33" s="63">
        <v>2</v>
      </c>
      <c r="E33" s="105" t="s">
        <v>236</v>
      </c>
      <c r="F33" s="12" t="s">
        <v>19</v>
      </c>
      <c r="G33" s="48">
        <f t="shared" si="0"/>
        <v>2.7</v>
      </c>
      <c r="H33" s="14">
        <f t="shared" si="1"/>
        <v>5.4</v>
      </c>
    </row>
    <row r="34" spans="1:8" ht="17.100000000000001" customHeight="1" x14ac:dyDescent="0.2">
      <c r="A34" s="147"/>
      <c r="B34" s="101">
        <v>232236</v>
      </c>
      <c r="C34" s="98" t="s">
        <v>240</v>
      </c>
      <c r="D34" s="64">
        <v>2</v>
      </c>
      <c r="E34" s="106" t="s">
        <v>19</v>
      </c>
      <c r="F34" s="15" t="s">
        <v>19</v>
      </c>
      <c r="G34" s="49">
        <f t="shared" si="0"/>
        <v>3</v>
      </c>
      <c r="H34" s="16">
        <f t="shared" si="1"/>
        <v>6</v>
      </c>
    </row>
    <row r="35" spans="1:8" ht="17.100000000000001" customHeight="1" x14ac:dyDescent="0.2">
      <c r="A35" s="145" t="s">
        <v>26</v>
      </c>
      <c r="B35" s="99">
        <v>233103</v>
      </c>
      <c r="C35" s="58" t="s">
        <v>27</v>
      </c>
      <c r="D35" s="62">
        <v>1</v>
      </c>
      <c r="E35" s="104" t="s">
        <v>238</v>
      </c>
      <c r="F35" s="33" t="s">
        <v>19</v>
      </c>
      <c r="G35" s="47">
        <f t="shared" si="0"/>
        <v>4</v>
      </c>
      <c r="H35" s="36">
        <f t="shared" si="1"/>
        <v>4</v>
      </c>
    </row>
    <row r="36" spans="1:8" ht="17.100000000000001" customHeight="1" x14ac:dyDescent="0.2">
      <c r="A36" s="146"/>
      <c r="B36" s="100">
        <v>233211</v>
      </c>
      <c r="C36" s="60" t="s">
        <v>28</v>
      </c>
      <c r="D36" s="63">
        <v>2</v>
      </c>
      <c r="E36" s="105" t="s">
        <v>19</v>
      </c>
      <c r="F36" s="12" t="s">
        <v>19</v>
      </c>
      <c r="G36" s="1">
        <f t="shared" si="0"/>
        <v>3</v>
      </c>
      <c r="H36" s="14">
        <f t="shared" si="1"/>
        <v>6</v>
      </c>
    </row>
    <row r="37" spans="1:8" ht="17.100000000000001" customHeight="1" x14ac:dyDescent="0.2">
      <c r="A37" s="146"/>
      <c r="B37" s="100">
        <v>233208</v>
      </c>
      <c r="C37" s="60" t="s">
        <v>113</v>
      </c>
      <c r="D37" s="63">
        <v>2</v>
      </c>
      <c r="E37" s="105" t="s">
        <v>20</v>
      </c>
      <c r="F37" s="12" t="s">
        <v>19</v>
      </c>
      <c r="G37" s="47">
        <f t="shared" si="0"/>
        <v>3.3</v>
      </c>
      <c r="H37" s="14">
        <f t="shared" si="1"/>
        <v>6.6</v>
      </c>
    </row>
    <row r="38" spans="1:8" ht="17.100000000000001" customHeight="1" x14ac:dyDescent="0.2">
      <c r="A38" s="146"/>
      <c r="B38" s="100">
        <v>233203</v>
      </c>
      <c r="C38" s="102" t="s">
        <v>267</v>
      </c>
      <c r="D38" s="63">
        <v>2</v>
      </c>
      <c r="E38" s="105" t="s">
        <v>236</v>
      </c>
      <c r="F38" s="12" t="s">
        <v>19</v>
      </c>
      <c r="G38" s="1">
        <f t="shared" si="0"/>
        <v>2.7</v>
      </c>
      <c r="H38" s="14">
        <f t="shared" si="1"/>
        <v>5.4</v>
      </c>
    </row>
    <row r="39" spans="1:8" ht="17.100000000000001" customHeight="1" x14ac:dyDescent="0.2">
      <c r="A39" s="146"/>
      <c r="B39" s="100">
        <v>235238</v>
      </c>
      <c r="C39" s="102" t="s">
        <v>151</v>
      </c>
      <c r="D39" s="63">
        <v>2</v>
      </c>
      <c r="E39" s="105" t="s">
        <v>20</v>
      </c>
      <c r="F39" s="12" t="s">
        <v>19</v>
      </c>
      <c r="G39" s="1">
        <f t="shared" si="0"/>
        <v>3.3</v>
      </c>
      <c r="H39" s="14">
        <f t="shared" si="1"/>
        <v>6.6</v>
      </c>
    </row>
    <row r="40" spans="1:8" ht="17.100000000000001" customHeight="1" x14ac:dyDescent="0.2">
      <c r="A40" s="146"/>
      <c r="B40" s="100">
        <v>233210</v>
      </c>
      <c r="C40" s="102" t="s">
        <v>268</v>
      </c>
      <c r="D40" s="63">
        <v>2</v>
      </c>
      <c r="E40" s="105" t="s">
        <v>238</v>
      </c>
      <c r="F40" s="12" t="s">
        <v>19</v>
      </c>
      <c r="G40" s="1">
        <f t="shared" si="0"/>
        <v>4</v>
      </c>
      <c r="H40" s="14">
        <f t="shared" si="1"/>
        <v>8</v>
      </c>
    </row>
    <row r="41" spans="1:8" ht="17.100000000000001" customHeight="1" x14ac:dyDescent="0.2">
      <c r="A41" s="146"/>
      <c r="B41" s="100">
        <v>233214</v>
      </c>
      <c r="C41" s="102" t="s">
        <v>175</v>
      </c>
      <c r="D41" s="63">
        <v>2</v>
      </c>
      <c r="E41" s="105" t="s">
        <v>19</v>
      </c>
      <c r="F41" s="12"/>
      <c r="G41" s="47">
        <f t="shared" si="0"/>
        <v>3</v>
      </c>
      <c r="H41" s="14">
        <f t="shared" si="1"/>
        <v>6</v>
      </c>
    </row>
    <row r="42" spans="1:8" ht="17.100000000000001" customHeight="1" x14ac:dyDescent="0.2">
      <c r="A42" s="146"/>
      <c r="B42" s="100">
        <v>233218</v>
      </c>
      <c r="C42" s="102" t="s">
        <v>269</v>
      </c>
      <c r="D42" s="63">
        <v>2</v>
      </c>
      <c r="E42" s="105" t="s">
        <v>236</v>
      </c>
      <c r="F42" s="12"/>
      <c r="G42" s="48">
        <f t="shared" si="0"/>
        <v>2.7</v>
      </c>
      <c r="H42" s="14">
        <f t="shared" si="1"/>
        <v>5.4</v>
      </c>
    </row>
    <row r="43" spans="1:8" ht="17.100000000000001" customHeight="1" x14ac:dyDescent="0.2">
      <c r="A43" s="146"/>
      <c r="B43" s="100">
        <v>233222</v>
      </c>
      <c r="C43" s="102" t="s">
        <v>270</v>
      </c>
      <c r="D43" s="63">
        <v>2</v>
      </c>
      <c r="E43" s="105" t="s">
        <v>20</v>
      </c>
      <c r="F43" s="12"/>
      <c r="G43" s="1">
        <f t="shared" si="0"/>
        <v>3.3</v>
      </c>
      <c r="H43" s="14">
        <f t="shared" si="1"/>
        <v>6.6</v>
      </c>
    </row>
    <row r="44" spans="1:8" ht="17.100000000000001" customHeight="1" x14ac:dyDescent="0.2">
      <c r="A44" s="146"/>
      <c r="B44" s="100">
        <v>233259</v>
      </c>
      <c r="C44" s="102" t="s">
        <v>271</v>
      </c>
      <c r="D44" s="63">
        <v>2</v>
      </c>
      <c r="E44" s="105" t="s">
        <v>238</v>
      </c>
      <c r="F44" s="12" t="s">
        <v>19</v>
      </c>
      <c r="G44" s="48">
        <f t="shared" si="0"/>
        <v>4</v>
      </c>
      <c r="H44" s="14">
        <f t="shared" si="1"/>
        <v>8</v>
      </c>
    </row>
    <row r="45" spans="1:8" ht="17.100000000000001" customHeight="1" x14ac:dyDescent="0.2">
      <c r="A45" s="147"/>
      <c r="B45" s="101">
        <v>233237</v>
      </c>
      <c r="C45" s="98" t="s">
        <v>241</v>
      </c>
      <c r="D45" s="64">
        <v>2</v>
      </c>
      <c r="E45" s="106" t="s">
        <v>20</v>
      </c>
      <c r="F45" s="15" t="s">
        <v>19</v>
      </c>
      <c r="G45" s="49">
        <f t="shared" si="0"/>
        <v>3.3</v>
      </c>
      <c r="H45" s="16">
        <f t="shared" ref="H45:H76" si="2">D45*G45</f>
        <v>6.6</v>
      </c>
    </row>
    <row r="46" spans="1:8" ht="17.100000000000001" customHeight="1" x14ac:dyDescent="0.2">
      <c r="A46" s="145" t="s">
        <v>30</v>
      </c>
      <c r="B46" s="99">
        <v>234104</v>
      </c>
      <c r="C46" s="58" t="s">
        <v>31</v>
      </c>
      <c r="D46" s="62">
        <v>1</v>
      </c>
      <c r="E46" s="109" t="s">
        <v>20</v>
      </c>
      <c r="F46" s="33" t="s">
        <v>19</v>
      </c>
      <c r="G46" s="47">
        <f t="shared" si="0"/>
        <v>3.3</v>
      </c>
      <c r="H46" s="36">
        <f t="shared" si="2"/>
        <v>3.3</v>
      </c>
    </row>
    <row r="47" spans="1:8" ht="17.100000000000001" customHeight="1" x14ac:dyDescent="0.2">
      <c r="A47" s="146"/>
      <c r="B47" s="100">
        <v>234202</v>
      </c>
      <c r="C47" s="103" t="s">
        <v>272</v>
      </c>
      <c r="D47" s="63">
        <v>2</v>
      </c>
      <c r="E47" s="105" t="s">
        <v>235</v>
      </c>
      <c r="F47" s="12" t="s">
        <v>19</v>
      </c>
      <c r="G47" s="48">
        <f t="shared" si="0"/>
        <v>3.7</v>
      </c>
      <c r="H47" s="14">
        <f t="shared" si="2"/>
        <v>7.4</v>
      </c>
    </row>
    <row r="48" spans="1:8" ht="17.100000000000001" customHeight="1" x14ac:dyDescent="0.2">
      <c r="A48" s="146"/>
      <c r="B48" s="100">
        <v>234204</v>
      </c>
      <c r="C48" s="102" t="s">
        <v>273</v>
      </c>
      <c r="D48" s="63">
        <v>2</v>
      </c>
      <c r="E48" s="105" t="s">
        <v>237</v>
      </c>
      <c r="F48" s="12" t="s">
        <v>19</v>
      </c>
      <c r="G48" s="1">
        <f t="shared" si="0"/>
        <v>2.2999999999999998</v>
      </c>
      <c r="H48" s="14">
        <f t="shared" si="2"/>
        <v>4.5999999999999996</v>
      </c>
    </row>
    <row r="49" spans="1:12" ht="17.100000000000001" customHeight="1" x14ac:dyDescent="0.2">
      <c r="A49" s="146"/>
      <c r="B49" s="100">
        <v>234207</v>
      </c>
      <c r="C49" s="102" t="s">
        <v>274</v>
      </c>
      <c r="D49" s="63">
        <v>2</v>
      </c>
      <c r="E49" s="105" t="s">
        <v>19</v>
      </c>
      <c r="F49" s="12" t="s">
        <v>19</v>
      </c>
      <c r="G49" s="1">
        <f t="shared" si="0"/>
        <v>3</v>
      </c>
      <c r="H49" s="14">
        <f t="shared" si="2"/>
        <v>6</v>
      </c>
    </row>
    <row r="50" spans="1:12" ht="17.100000000000001" customHeight="1" x14ac:dyDescent="0.2">
      <c r="A50" s="146"/>
      <c r="B50" s="100">
        <v>234211</v>
      </c>
      <c r="C50" s="102" t="s">
        <v>275</v>
      </c>
      <c r="D50" s="63">
        <v>2</v>
      </c>
      <c r="E50" s="105" t="s">
        <v>236</v>
      </c>
      <c r="F50" s="12" t="s">
        <v>19</v>
      </c>
      <c r="G50" s="1">
        <f t="shared" si="0"/>
        <v>2.7</v>
      </c>
      <c r="H50" s="14">
        <f t="shared" si="2"/>
        <v>5.4</v>
      </c>
    </row>
    <row r="51" spans="1:12" ht="17.100000000000001" customHeight="1" x14ac:dyDescent="0.2">
      <c r="A51" s="146"/>
      <c r="B51" s="100">
        <v>234215</v>
      </c>
      <c r="C51" s="102" t="s">
        <v>276</v>
      </c>
      <c r="D51" s="63">
        <v>2</v>
      </c>
      <c r="E51" s="105" t="s">
        <v>20</v>
      </c>
      <c r="F51" s="12" t="s">
        <v>19</v>
      </c>
      <c r="G51" s="1">
        <f t="shared" si="0"/>
        <v>3.3</v>
      </c>
      <c r="H51" s="14">
        <f t="shared" si="2"/>
        <v>6.6</v>
      </c>
    </row>
    <row r="52" spans="1:12" ht="17.100000000000001" customHeight="1" x14ac:dyDescent="0.2">
      <c r="A52" s="146"/>
      <c r="B52" s="100">
        <v>234219</v>
      </c>
      <c r="C52" s="102" t="s">
        <v>277</v>
      </c>
      <c r="D52" s="63">
        <v>2</v>
      </c>
      <c r="E52" s="105" t="s">
        <v>237</v>
      </c>
      <c r="F52" s="12" t="s">
        <v>19</v>
      </c>
      <c r="G52" s="47">
        <f t="shared" si="0"/>
        <v>2.2999999999999998</v>
      </c>
      <c r="H52" s="14">
        <f t="shared" si="2"/>
        <v>4.5999999999999996</v>
      </c>
    </row>
    <row r="53" spans="1:12" ht="17.100000000000001" customHeight="1" x14ac:dyDescent="0.2">
      <c r="A53" s="146"/>
      <c r="B53" s="107">
        <v>234261</v>
      </c>
      <c r="C53" s="108" t="s">
        <v>52</v>
      </c>
      <c r="D53" s="63">
        <v>2</v>
      </c>
      <c r="E53" s="104" t="s">
        <v>20</v>
      </c>
      <c r="F53" s="12" t="s">
        <v>19</v>
      </c>
      <c r="G53" s="48">
        <f t="shared" si="0"/>
        <v>3.3</v>
      </c>
      <c r="H53" s="14">
        <f t="shared" si="2"/>
        <v>6.6</v>
      </c>
    </row>
    <row r="54" spans="1:12" ht="17.100000000000001" customHeight="1" x14ac:dyDescent="0.2">
      <c r="A54" s="146"/>
      <c r="B54" s="100">
        <v>234270</v>
      </c>
      <c r="C54" s="102" t="s">
        <v>53</v>
      </c>
      <c r="D54" s="63">
        <v>2</v>
      </c>
      <c r="E54" s="105" t="s">
        <v>19</v>
      </c>
      <c r="F54" s="12" t="s">
        <v>19</v>
      </c>
      <c r="G54" s="48">
        <f t="shared" si="0"/>
        <v>3</v>
      </c>
      <c r="H54" s="14">
        <f t="shared" si="2"/>
        <v>6</v>
      </c>
    </row>
    <row r="55" spans="1:12" ht="17.100000000000001" customHeight="1" x14ac:dyDescent="0.2">
      <c r="A55" s="146"/>
      <c r="B55" s="100">
        <v>234235</v>
      </c>
      <c r="C55" s="102" t="s">
        <v>278</v>
      </c>
      <c r="D55" s="63">
        <v>2</v>
      </c>
      <c r="E55" s="110" t="s">
        <v>238</v>
      </c>
      <c r="F55" s="56"/>
      <c r="G55" s="48">
        <f t="shared" ref="G55" si="3">IF(E55="A",4,IF(E55="A-",3.7,IF(E55="B+",3.3,IF(E55="B",3,IF(E55="B-",2.7,IF(E55="C+",2.3,IF(E55="C",2,IF(E55="D",1))))))))</f>
        <v>4</v>
      </c>
      <c r="H55" s="14">
        <f t="shared" si="2"/>
        <v>8</v>
      </c>
    </row>
    <row r="56" spans="1:12" ht="17.100000000000001" customHeight="1" x14ac:dyDescent="0.2">
      <c r="A56" s="147"/>
      <c r="B56" s="101">
        <v>237275</v>
      </c>
      <c r="C56" s="98" t="s">
        <v>242</v>
      </c>
      <c r="D56" s="64">
        <v>2</v>
      </c>
      <c r="E56" s="106" t="s">
        <v>19</v>
      </c>
      <c r="F56" s="38" t="s">
        <v>19</v>
      </c>
      <c r="G56" s="50">
        <f t="shared" si="0"/>
        <v>3</v>
      </c>
      <c r="H56" s="39">
        <f t="shared" si="2"/>
        <v>6</v>
      </c>
    </row>
    <row r="57" spans="1:12" ht="17.100000000000001" customHeight="1" x14ac:dyDescent="0.2">
      <c r="A57" s="145" t="s">
        <v>33</v>
      </c>
      <c r="B57" s="99">
        <v>235105</v>
      </c>
      <c r="C57" s="111" t="s">
        <v>246</v>
      </c>
      <c r="D57" s="62">
        <v>1</v>
      </c>
      <c r="E57" s="104" t="s">
        <v>238</v>
      </c>
      <c r="F57" s="33" t="s">
        <v>19</v>
      </c>
      <c r="G57" s="47">
        <f t="shared" si="0"/>
        <v>4</v>
      </c>
      <c r="H57" s="36">
        <f t="shared" si="2"/>
        <v>4</v>
      </c>
    </row>
    <row r="58" spans="1:12" ht="17.100000000000001" customHeight="1" x14ac:dyDescent="0.2">
      <c r="A58" s="146"/>
      <c r="B58" s="100">
        <v>205221</v>
      </c>
      <c r="C58" s="102" t="s">
        <v>279</v>
      </c>
      <c r="D58" s="130">
        <v>2</v>
      </c>
      <c r="E58" s="131" t="s">
        <v>238</v>
      </c>
      <c r="F58" s="12" t="s">
        <v>19</v>
      </c>
      <c r="G58" s="1">
        <f t="shared" si="0"/>
        <v>4</v>
      </c>
      <c r="H58" s="14">
        <f t="shared" si="2"/>
        <v>8</v>
      </c>
    </row>
    <row r="59" spans="1:12" ht="17.100000000000001" customHeight="1" x14ac:dyDescent="0.2">
      <c r="A59" s="146"/>
      <c r="B59" s="100">
        <v>205222</v>
      </c>
      <c r="C59" s="102" t="s">
        <v>280</v>
      </c>
      <c r="D59" s="63">
        <v>2</v>
      </c>
      <c r="E59" s="104" t="s">
        <v>20</v>
      </c>
      <c r="F59" s="33" t="s">
        <v>19</v>
      </c>
      <c r="G59" s="47">
        <f t="shared" ref="G59:G87" si="4">IF(E59="A",4,IF(E59="A-",3.7,IF(E59="B+",3.3,IF(E59="B",3,IF(E59="B-",2.7,IF(E59="C+",2.3,IF(E59="C",2,IF(E59="D",1))))))))</f>
        <v>3.3</v>
      </c>
      <c r="H59" s="36">
        <f t="shared" si="2"/>
        <v>6.6</v>
      </c>
    </row>
    <row r="60" spans="1:12" ht="17.100000000000001" customHeight="1" x14ac:dyDescent="0.2">
      <c r="A60" s="146"/>
      <c r="B60" s="100">
        <v>205223</v>
      </c>
      <c r="C60" s="102" t="s">
        <v>281</v>
      </c>
      <c r="D60" s="63">
        <v>2</v>
      </c>
      <c r="E60" s="104" t="s">
        <v>236</v>
      </c>
      <c r="F60" s="12" t="s">
        <v>19</v>
      </c>
      <c r="G60" s="1">
        <f t="shared" si="4"/>
        <v>2.7</v>
      </c>
      <c r="H60" s="14">
        <f t="shared" si="2"/>
        <v>5.4</v>
      </c>
      <c r="L60" s="35"/>
    </row>
    <row r="61" spans="1:12" ht="17.100000000000001" customHeight="1" x14ac:dyDescent="0.2">
      <c r="A61" s="146"/>
      <c r="B61" s="100">
        <v>235110</v>
      </c>
      <c r="C61" s="103" t="s">
        <v>247</v>
      </c>
      <c r="D61" s="63">
        <v>1</v>
      </c>
      <c r="E61" s="104" t="s">
        <v>235</v>
      </c>
      <c r="F61" s="12" t="s">
        <v>19</v>
      </c>
      <c r="G61" s="1">
        <f t="shared" si="4"/>
        <v>3.7</v>
      </c>
      <c r="H61" s="14">
        <f t="shared" si="2"/>
        <v>3.7</v>
      </c>
    </row>
    <row r="62" spans="1:12" ht="17.100000000000001" customHeight="1" x14ac:dyDescent="0.2">
      <c r="A62" s="146"/>
      <c r="B62" s="100">
        <v>235226</v>
      </c>
      <c r="C62" s="102" t="s">
        <v>243</v>
      </c>
      <c r="D62" s="63">
        <v>2</v>
      </c>
      <c r="E62" s="104" t="s">
        <v>236</v>
      </c>
      <c r="F62" s="12" t="s">
        <v>19</v>
      </c>
      <c r="G62" s="1">
        <f t="shared" si="4"/>
        <v>2.7</v>
      </c>
      <c r="H62" s="14">
        <f t="shared" si="2"/>
        <v>5.4</v>
      </c>
    </row>
    <row r="63" spans="1:12" ht="17.100000000000001" customHeight="1" x14ac:dyDescent="0.2">
      <c r="A63" s="146"/>
      <c r="B63" s="100">
        <v>236271</v>
      </c>
      <c r="C63" s="102" t="s">
        <v>282</v>
      </c>
      <c r="D63" s="63">
        <v>2</v>
      </c>
      <c r="E63" s="104" t="s">
        <v>235</v>
      </c>
      <c r="F63" s="12" t="s">
        <v>19</v>
      </c>
      <c r="G63" s="47">
        <f t="shared" si="4"/>
        <v>3.7</v>
      </c>
      <c r="H63" s="14">
        <f t="shared" si="2"/>
        <v>7.4</v>
      </c>
    </row>
    <row r="64" spans="1:12" ht="17.100000000000001" customHeight="1" x14ac:dyDescent="0.2">
      <c r="A64" s="146"/>
      <c r="B64" s="100">
        <v>235250</v>
      </c>
      <c r="C64" s="102" t="s">
        <v>244</v>
      </c>
      <c r="D64" s="63">
        <v>2</v>
      </c>
      <c r="E64" s="104" t="s">
        <v>235</v>
      </c>
      <c r="F64" s="12" t="s">
        <v>19</v>
      </c>
      <c r="G64" s="48">
        <f t="shared" si="4"/>
        <v>3.7</v>
      </c>
      <c r="H64" s="14">
        <f t="shared" si="2"/>
        <v>7.4</v>
      </c>
    </row>
    <row r="65" spans="1:8" ht="17.100000000000001" customHeight="1" x14ac:dyDescent="0.2">
      <c r="A65" s="146"/>
      <c r="B65" s="100">
        <v>235231</v>
      </c>
      <c r="C65" s="102" t="s">
        <v>245</v>
      </c>
      <c r="D65" s="63">
        <v>2</v>
      </c>
      <c r="E65" s="104" t="s">
        <v>235</v>
      </c>
      <c r="F65" s="12" t="s">
        <v>19</v>
      </c>
      <c r="G65" s="48">
        <f t="shared" si="4"/>
        <v>3.7</v>
      </c>
      <c r="H65" s="14">
        <f t="shared" si="2"/>
        <v>7.4</v>
      </c>
    </row>
    <row r="66" spans="1:8" ht="17.100000000000001" customHeight="1" x14ac:dyDescent="0.2">
      <c r="A66" s="146"/>
      <c r="B66" s="100">
        <v>235251</v>
      </c>
      <c r="C66" s="102" t="s">
        <v>283</v>
      </c>
      <c r="D66" s="63">
        <v>2</v>
      </c>
      <c r="E66" s="104" t="s">
        <v>235</v>
      </c>
      <c r="F66" s="13"/>
      <c r="G66" s="48">
        <f t="shared" si="4"/>
        <v>3.7</v>
      </c>
      <c r="H66" s="14">
        <f t="shared" si="2"/>
        <v>7.4</v>
      </c>
    </row>
    <row r="67" spans="1:8" ht="16.5" customHeight="1" x14ac:dyDescent="0.2">
      <c r="A67" s="146"/>
      <c r="B67" s="100">
        <v>235150</v>
      </c>
      <c r="C67" s="103" t="s">
        <v>57</v>
      </c>
      <c r="D67" s="120">
        <v>1</v>
      </c>
      <c r="E67" s="113" t="s">
        <v>238</v>
      </c>
      <c r="F67" s="37"/>
      <c r="G67" s="49">
        <f t="shared" si="4"/>
        <v>4</v>
      </c>
      <c r="H67" s="16">
        <f t="shared" si="2"/>
        <v>4</v>
      </c>
    </row>
    <row r="68" spans="1:8" ht="17.100000000000001" customHeight="1" x14ac:dyDescent="0.2">
      <c r="A68" s="147"/>
      <c r="B68" s="133">
        <v>235338</v>
      </c>
      <c r="C68" s="134" t="s">
        <v>256</v>
      </c>
      <c r="D68" s="115">
        <v>2</v>
      </c>
      <c r="E68" s="106" t="s">
        <v>236</v>
      </c>
      <c r="F68" s="33" t="s">
        <v>19</v>
      </c>
      <c r="G68" s="47">
        <f t="shared" si="4"/>
        <v>2.7</v>
      </c>
      <c r="H68" s="36">
        <f t="shared" si="2"/>
        <v>5.4</v>
      </c>
    </row>
    <row r="69" spans="1:8" ht="17.100000000000001" customHeight="1" x14ac:dyDescent="0.25">
      <c r="A69" s="145" t="s">
        <v>35</v>
      </c>
      <c r="B69" s="99">
        <v>236106</v>
      </c>
      <c r="C69" s="121" t="s">
        <v>251</v>
      </c>
      <c r="D69" s="122">
        <v>1</v>
      </c>
      <c r="E69" s="104" t="s">
        <v>235</v>
      </c>
      <c r="F69" s="12" t="s">
        <v>19</v>
      </c>
      <c r="G69" s="48">
        <f t="shared" si="4"/>
        <v>3.7</v>
      </c>
      <c r="H69" s="14">
        <f t="shared" si="2"/>
        <v>3.7</v>
      </c>
    </row>
    <row r="70" spans="1:8" ht="17.100000000000001" customHeight="1" x14ac:dyDescent="0.25">
      <c r="A70" s="146"/>
      <c r="B70" s="100">
        <v>236213</v>
      </c>
      <c r="C70" s="121" t="s">
        <v>249</v>
      </c>
      <c r="D70" s="122">
        <v>2</v>
      </c>
      <c r="E70" s="105" t="s">
        <v>236</v>
      </c>
      <c r="F70" s="12" t="s">
        <v>19</v>
      </c>
      <c r="G70" s="1">
        <f t="shared" si="4"/>
        <v>2.7</v>
      </c>
      <c r="H70" s="14">
        <f t="shared" si="2"/>
        <v>5.4</v>
      </c>
    </row>
    <row r="71" spans="1:8" ht="17.100000000000001" customHeight="1" x14ac:dyDescent="0.25">
      <c r="A71" s="146"/>
      <c r="B71" s="100">
        <v>236224</v>
      </c>
      <c r="C71" s="121" t="s">
        <v>54</v>
      </c>
      <c r="D71" s="122">
        <v>2</v>
      </c>
      <c r="E71" s="105" t="s">
        <v>238</v>
      </c>
      <c r="F71" s="12" t="s">
        <v>19</v>
      </c>
      <c r="G71" s="47">
        <f t="shared" si="4"/>
        <v>4</v>
      </c>
      <c r="H71" s="14">
        <f t="shared" si="2"/>
        <v>8</v>
      </c>
    </row>
    <row r="72" spans="1:8" ht="17.100000000000001" customHeight="1" x14ac:dyDescent="0.25">
      <c r="A72" s="146"/>
      <c r="B72" s="100">
        <v>236111</v>
      </c>
      <c r="C72" s="121" t="s">
        <v>250</v>
      </c>
      <c r="D72" s="122">
        <v>1</v>
      </c>
      <c r="E72" s="105" t="s">
        <v>238</v>
      </c>
      <c r="F72" s="12" t="s">
        <v>19</v>
      </c>
      <c r="G72" s="1">
        <f t="shared" si="4"/>
        <v>4</v>
      </c>
      <c r="H72" s="14">
        <f t="shared" si="2"/>
        <v>4</v>
      </c>
    </row>
    <row r="73" spans="1:8" ht="17.100000000000001" customHeight="1" x14ac:dyDescent="0.25">
      <c r="A73" s="146"/>
      <c r="B73" s="100">
        <v>236224</v>
      </c>
      <c r="C73" s="121" t="s">
        <v>248</v>
      </c>
      <c r="D73" s="122">
        <v>2</v>
      </c>
      <c r="E73" s="105" t="s">
        <v>236</v>
      </c>
      <c r="F73" s="12" t="s">
        <v>19</v>
      </c>
      <c r="G73" s="47">
        <f t="shared" si="4"/>
        <v>2.7</v>
      </c>
      <c r="H73" s="14">
        <f t="shared" si="2"/>
        <v>5.4</v>
      </c>
    </row>
    <row r="74" spans="1:8" ht="17.100000000000001" customHeight="1" x14ac:dyDescent="0.25">
      <c r="A74" s="146"/>
      <c r="B74" s="100">
        <v>236225</v>
      </c>
      <c r="C74" s="121" t="s">
        <v>214</v>
      </c>
      <c r="D74" s="122">
        <v>2</v>
      </c>
      <c r="E74" s="105" t="s">
        <v>20</v>
      </c>
      <c r="F74" s="12" t="s">
        <v>19</v>
      </c>
      <c r="G74" s="48">
        <f t="shared" si="4"/>
        <v>3.3</v>
      </c>
      <c r="H74" s="14">
        <f t="shared" si="2"/>
        <v>6.6</v>
      </c>
    </row>
    <row r="75" spans="1:8" ht="17.100000000000001" customHeight="1" x14ac:dyDescent="0.2">
      <c r="A75" s="146"/>
      <c r="B75" s="59">
        <v>236229</v>
      </c>
      <c r="C75" s="135" t="s">
        <v>292</v>
      </c>
      <c r="D75" s="122">
        <v>2</v>
      </c>
      <c r="E75" s="105" t="s">
        <v>20</v>
      </c>
      <c r="F75" s="12" t="s">
        <v>19</v>
      </c>
      <c r="G75" s="48">
        <f t="shared" si="4"/>
        <v>3.3</v>
      </c>
      <c r="H75" s="14">
        <f t="shared" si="2"/>
        <v>6.6</v>
      </c>
    </row>
    <row r="76" spans="1:8" ht="17.100000000000001" customHeight="1" x14ac:dyDescent="0.25">
      <c r="A76" s="146"/>
      <c r="B76" s="100">
        <v>236268</v>
      </c>
      <c r="C76" s="121" t="s">
        <v>56</v>
      </c>
      <c r="D76" s="122">
        <v>2</v>
      </c>
      <c r="E76" s="105" t="s">
        <v>235</v>
      </c>
      <c r="F76" s="12" t="s">
        <v>20</v>
      </c>
      <c r="G76" s="1">
        <f t="shared" si="4"/>
        <v>3.7</v>
      </c>
      <c r="H76" s="14">
        <f t="shared" si="2"/>
        <v>7.4</v>
      </c>
    </row>
    <row r="77" spans="1:8" ht="17.100000000000001" customHeight="1" x14ac:dyDescent="0.25">
      <c r="A77" s="146"/>
      <c r="B77" s="100">
        <v>236234</v>
      </c>
      <c r="C77" s="121" t="s">
        <v>284</v>
      </c>
      <c r="D77" s="122">
        <v>2</v>
      </c>
      <c r="E77" s="105" t="s">
        <v>236</v>
      </c>
      <c r="F77" s="15" t="s">
        <v>19</v>
      </c>
      <c r="G77" s="49">
        <f t="shared" si="4"/>
        <v>2.7</v>
      </c>
      <c r="H77" s="16">
        <f t="shared" ref="H77:H86" si="5">D77*G77</f>
        <v>5.4</v>
      </c>
    </row>
    <row r="78" spans="1:8" ht="17.100000000000001" customHeight="1" x14ac:dyDescent="0.2">
      <c r="A78" s="147"/>
      <c r="B78" s="59">
        <v>236252</v>
      </c>
      <c r="C78" s="136" t="s">
        <v>285</v>
      </c>
      <c r="D78" s="123">
        <v>3</v>
      </c>
      <c r="E78" s="106" t="s">
        <v>238</v>
      </c>
      <c r="F78" s="33" t="s">
        <v>19</v>
      </c>
      <c r="G78" s="47">
        <f t="shared" si="4"/>
        <v>4</v>
      </c>
      <c r="H78" s="36">
        <f t="shared" si="5"/>
        <v>12</v>
      </c>
    </row>
    <row r="79" spans="1:8" ht="17.100000000000001" customHeight="1" x14ac:dyDescent="0.25">
      <c r="A79" s="145" t="s">
        <v>37</v>
      </c>
      <c r="B79" s="99">
        <v>237107</v>
      </c>
      <c r="C79" s="111" t="s">
        <v>38</v>
      </c>
      <c r="D79" s="122">
        <v>1</v>
      </c>
      <c r="E79" s="104" t="s">
        <v>238</v>
      </c>
      <c r="F79" s="12" t="s">
        <v>19</v>
      </c>
      <c r="G79" s="1">
        <f t="shared" si="4"/>
        <v>4</v>
      </c>
      <c r="H79" s="14">
        <f t="shared" si="5"/>
        <v>4</v>
      </c>
    </row>
    <row r="80" spans="1:8" ht="17.100000000000001" customHeight="1" x14ac:dyDescent="0.25">
      <c r="A80" s="146"/>
      <c r="B80" s="100">
        <v>237312</v>
      </c>
      <c r="C80" s="102" t="s">
        <v>253</v>
      </c>
      <c r="D80" s="122">
        <v>3</v>
      </c>
      <c r="E80" s="104" t="s">
        <v>238</v>
      </c>
      <c r="F80" s="12" t="s">
        <v>19</v>
      </c>
      <c r="G80" s="1">
        <f t="shared" si="4"/>
        <v>4</v>
      </c>
      <c r="H80" s="14">
        <f t="shared" si="5"/>
        <v>12</v>
      </c>
    </row>
    <row r="81" spans="1:8" ht="17.100000000000001" customHeight="1" x14ac:dyDescent="0.25">
      <c r="A81" s="146"/>
      <c r="B81" s="100">
        <v>237227</v>
      </c>
      <c r="C81" s="102" t="s">
        <v>252</v>
      </c>
      <c r="D81" s="122">
        <v>2</v>
      </c>
      <c r="E81" s="104" t="s">
        <v>238</v>
      </c>
      <c r="F81" s="12" t="s">
        <v>19</v>
      </c>
      <c r="G81" s="47">
        <f t="shared" si="4"/>
        <v>4</v>
      </c>
      <c r="H81" s="14">
        <f t="shared" si="5"/>
        <v>8</v>
      </c>
    </row>
    <row r="82" spans="1:8" ht="17.100000000000001" customHeight="1" x14ac:dyDescent="0.25">
      <c r="A82" s="146"/>
      <c r="B82" s="100">
        <v>237228</v>
      </c>
      <c r="C82" s="102" t="s">
        <v>286</v>
      </c>
      <c r="D82" s="122">
        <v>2</v>
      </c>
      <c r="E82" s="104" t="s">
        <v>19</v>
      </c>
      <c r="F82" s="12" t="s">
        <v>19</v>
      </c>
      <c r="G82" s="48">
        <f t="shared" si="4"/>
        <v>3</v>
      </c>
      <c r="H82" s="14">
        <f t="shared" si="5"/>
        <v>6</v>
      </c>
    </row>
    <row r="83" spans="1:8" ht="17.100000000000001" customHeight="1" x14ac:dyDescent="0.25">
      <c r="A83" s="146"/>
      <c r="B83" s="100">
        <v>237232</v>
      </c>
      <c r="C83" s="102" t="s">
        <v>293</v>
      </c>
      <c r="D83" s="122">
        <v>2</v>
      </c>
      <c r="E83" s="104" t="s">
        <v>235</v>
      </c>
      <c r="F83" s="12" t="s">
        <v>19</v>
      </c>
      <c r="G83" s="1">
        <f t="shared" si="4"/>
        <v>3.7</v>
      </c>
      <c r="H83" s="14">
        <f t="shared" si="5"/>
        <v>7.4</v>
      </c>
    </row>
    <row r="84" spans="1:8" ht="17.100000000000001" customHeight="1" x14ac:dyDescent="0.25">
      <c r="A84" s="146"/>
      <c r="B84" s="137">
        <f>'[1]Isi Transkrip'!B73</f>
        <v>236224</v>
      </c>
      <c r="C84" s="138" t="s">
        <v>257</v>
      </c>
      <c r="D84" s="123">
        <v>4</v>
      </c>
      <c r="E84" s="104" t="s">
        <v>238</v>
      </c>
      <c r="F84" s="97"/>
      <c r="G84" s="47">
        <f t="shared" si="4"/>
        <v>4</v>
      </c>
      <c r="H84" s="114">
        <f t="shared" si="5"/>
        <v>16</v>
      </c>
    </row>
    <row r="85" spans="1:8" ht="17.100000000000001" customHeight="1" x14ac:dyDescent="0.25">
      <c r="A85" s="161" t="s">
        <v>40</v>
      </c>
      <c r="B85" s="99">
        <v>238108</v>
      </c>
      <c r="C85" s="111" t="s">
        <v>254</v>
      </c>
      <c r="D85" s="122">
        <v>1</v>
      </c>
      <c r="E85" s="112" t="s">
        <v>238</v>
      </c>
      <c r="F85" s="112"/>
      <c r="G85" s="116">
        <f t="shared" si="4"/>
        <v>4</v>
      </c>
      <c r="H85" s="117">
        <f t="shared" si="5"/>
        <v>4</v>
      </c>
    </row>
    <row r="86" spans="1:8" ht="17.100000000000001" customHeight="1" x14ac:dyDescent="0.25">
      <c r="A86" s="161"/>
      <c r="B86" s="100">
        <v>238314</v>
      </c>
      <c r="C86" s="102" t="s">
        <v>58</v>
      </c>
      <c r="D86" s="122">
        <v>3</v>
      </c>
      <c r="E86" s="112" t="s">
        <v>238</v>
      </c>
      <c r="F86" s="112"/>
      <c r="G86" s="116">
        <f t="shared" si="4"/>
        <v>4</v>
      </c>
      <c r="H86" s="117">
        <f t="shared" si="5"/>
        <v>12</v>
      </c>
    </row>
    <row r="87" spans="1:8" ht="17.100000000000001" customHeight="1" thickBot="1" x14ac:dyDescent="0.3">
      <c r="A87" s="162"/>
      <c r="B87" s="118">
        <v>238615</v>
      </c>
      <c r="C87" s="119" t="s">
        <v>255</v>
      </c>
      <c r="D87" s="124">
        <v>6</v>
      </c>
      <c r="E87" s="129"/>
      <c r="F87" s="129"/>
      <c r="G87" s="129" t="b">
        <f t="shared" si="4"/>
        <v>0</v>
      </c>
      <c r="H87" s="132">
        <f>D87*G87</f>
        <v>0</v>
      </c>
    </row>
    <row r="88" spans="1:8" ht="15.95" customHeight="1" thickTop="1" thickBot="1" x14ac:dyDescent="0.3">
      <c r="A88" s="164"/>
      <c r="B88" s="165"/>
      <c r="C88" s="166"/>
      <c r="D88" s="55">
        <f>SUM(D13:D86)</f>
        <v>142</v>
      </c>
      <c r="E88" s="40"/>
      <c r="G88" s="42"/>
      <c r="H88" s="43">
        <f>SUM(H13:H87)</f>
        <v>472.49999999999977</v>
      </c>
    </row>
    <row r="89" spans="1:8" ht="15.95" customHeight="1" thickTop="1" thickBot="1" x14ac:dyDescent="0.3">
      <c r="F89" s="41"/>
    </row>
    <row r="90" spans="1:8" ht="15.95" customHeight="1" thickTop="1" x14ac:dyDescent="0.25">
      <c r="A90" s="125" t="s">
        <v>61</v>
      </c>
      <c r="B90" s="125"/>
      <c r="C90" s="151" t="s">
        <v>298</v>
      </c>
      <c r="D90" s="152"/>
      <c r="E90" s="152"/>
      <c r="F90" s="152"/>
      <c r="G90" s="152"/>
      <c r="H90" s="153"/>
    </row>
    <row r="91" spans="1:8" ht="15.95" customHeight="1" x14ac:dyDescent="0.25">
      <c r="A91" s="126"/>
      <c r="B91" s="127"/>
      <c r="C91" s="154"/>
      <c r="D91" s="155"/>
      <c r="E91" s="155"/>
      <c r="F91" s="155"/>
      <c r="G91" s="155"/>
      <c r="H91" s="156"/>
    </row>
    <row r="92" spans="1:8" ht="15.95" customHeight="1" x14ac:dyDescent="0.25">
      <c r="A92" s="128"/>
      <c r="B92" s="125"/>
      <c r="C92" s="154"/>
      <c r="D92" s="155"/>
      <c r="E92" s="155"/>
      <c r="F92" s="155"/>
      <c r="G92" s="155"/>
      <c r="H92" s="156"/>
    </row>
    <row r="93" spans="1:8" ht="15.95" customHeight="1" x14ac:dyDescent="0.25">
      <c r="A93" s="128"/>
      <c r="B93" s="125"/>
      <c r="C93" s="157"/>
      <c r="D93" s="158"/>
      <c r="E93" s="158"/>
      <c r="F93" s="158"/>
      <c r="G93" s="158"/>
      <c r="H93" s="159"/>
    </row>
    <row r="94" spans="1:8" ht="18" customHeight="1" x14ac:dyDescent="0.25">
      <c r="C94" s="25"/>
      <c r="D94" s="26"/>
      <c r="E94" s="26"/>
      <c r="F94" s="23"/>
      <c r="G94" s="27"/>
      <c r="H94" s="22"/>
    </row>
    <row r="95" spans="1:8" ht="18" customHeight="1" x14ac:dyDescent="0.25">
      <c r="C95" s="45" t="s">
        <v>42</v>
      </c>
      <c r="E95" s="28" t="s">
        <v>43</v>
      </c>
      <c r="F95" s="29"/>
      <c r="G95" s="30">
        <f>SUM(H88/D88)</f>
        <v>3.3274647887323927</v>
      </c>
    </row>
    <row r="96" spans="1:8" ht="15.95" customHeight="1" x14ac:dyDescent="0.25">
      <c r="C96" s="45" t="s">
        <v>44</v>
      </c>
      <c r="D96" s="31"/>
      <c r="E96" s="32" t="s">
        <v>43</v>
      </c>
      <c r="F96" s="31"/>
      <c r="G96" s="22" t="str">
        <f>IF(G95&gt;3.51,"DENGAN PUJIAN",IF(G95&gt;3.01,"SANGAT MEMUASKAN",IF(G95&gt;2.76,"MEMUASKAN",IF(G95&gt;2,"CUKUP","GAGAL"))))</f>
        <v>SANGAT MEMUASKAN</v>
      </c>
    </row>
    <row r="97" spans="1:7" ht="15.95" customHeight="1" x14ac:dyDescent="0.25">
      <c r="A97" s="52" t="s">
        <v>45</v>
      </c>
      <c r="B97" s="53"/>
    </row>
    <row r="98" spans="1:7" ht="15.95" customHeight="1" x14ac:dyDescent="0.25">
      <c r="A98" s="3" t="s">
        <v>59</v>
      </c>
      <c r="B98" s="53"/>
      <c r="G98" s="4" t="s">
        <v>297</v>
      </c>
    </row>
    <row r="99" spans="1:7" ht="15.95" customHeight="1" x14ac:dyDescent="0.25">
      <c r="A99" s="95" t="s">
        <v>228</v>
      </c>
      <c r="B99" s="53"/>
      <c r="G99" s="4" t="s">
        <v>231</v>
      </c>
    </row>
    <row r="100" spans="1:7" ht="15.95" customHeight="1" x14ac:dyDescent="0.25">
      <c r="A100" s="54" t="s">
        <v>46</v>
      </c>
      <c r="B100" s="53"/>
      <c r="G100" s="4"/>
    </row>
    <row r="101" spans="1:7" ht="15.95" customHeight="1" x14ac:dyDescent="0.25">
      <c r="A101" s="54" t="s">
        <v>47</v>
      </c>
      <c r="B101" s="53"/>
    </row>
    <row r="102" spans="1:7" ht="15.95" customHeight="1" x14ac:dyDescent="0.25">
      <c r="A102" s="54" t="s">
        <v>48</v>
      </c>
      <c r="B102" s="46"/>
    </row>
    <row r="103" spans="1:7" ht="15.95" customHeight="1" x14ac:dyDescent="0.25">
      <c r="A103" s="54" t="s">
        <v>49</v>
      </c>
      <c r="G103" s="66" t="s">
        <v>232</v>
      </c>
    </row>
    <row r="104" spans="1:7" ht="15.95" customHeight="1" x14ac:dyDescent="0.25">
      <c r="G104" s="6" t="s">
        <v>233</v>
      </c>
    </row>
    <row r="105" spans="1:7" ht="15.95" customHeight="1" x14ac:dyDescent="0.25"/>
    <row r="106" spans="1:7" ht="15.95" customHeight="1" x14ac:dyDescent="0.25"/>
    <row r="107" spans="1:7" ht="15.95" customHeight="1" x14ac:dyDescent="0.25"/>
    <row r="108" spans="1:7" ht="15.95" customHeight="1" x14ac:dyDescent="0.25"/>
    <row r="109" spans="1:7" ht="15.95" customHeight="1" x14ac:dyDescent="0.25"/>
    <row r="110" spans="1:7" ht="15.95" customHeight="1" x14ac:dyDescent="0.25"/>
    <row r="111" spans="1:7" ht="15.95" customHeight="1" x14ac:dyDescent="0.25"/>
    <row r="112" spans="1:7" ht="15.95" customHeight="1" x14ac:dyDescent="0.25"/>
    <row r="117" spans="8:8" ht="15" x14ac:dyDescent="0.25">
      <c r="H117" s="17"/>
    </row>
    <row r="138" spans="8:8" ht="15" x14ac:dyDescent="0.25">
      <c r="H138" s="17"/>
    </row>
  </sheetData>
  <mergeCells count="20">
    <mergeCell ref="A1:H1"/>
    <mergeCell ref="A2:H2"/>
    <mergeCell ref="A11:A12"/>
    <mergeCell ref="A57:A68"/>
    <mergeCell ref="B11:B12"/>
    <mergeCell ref="C11:C12"/>
    <mergeCell ref="D11:D12"/>
    <mergeCell ref="E11:E12"/>
    <mergeCell ref="F11:F12"/>
    <mergeCell ref="A13:A23"/>
    <mergeCell ref="A24:A34"/>
    <mergeCell ref="A35:A45"/>
    <mergeCell ref="A46:A56"/>
    <mergeCell ref="H11:H12"/>
    <mergeCell ref="A85:A87"/>
    <mergeCell ref="C90:H93"/>
    <mergeCell ref="A69:A78"/>
    <mergeCell ref="A79:A84"/>
    <mergeCell ref="G11:G12"/>
    <mergeCell ref="A88:C88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Angk. 2012</vt:lpstr>
      <vt:lpstr>Angk. 2013</vt:lpstr>
      <vt:lpstr>Angk. 2014 ke atas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ASUS</cp:lastModifiedBy>
  <cp:lastPrinted>2016-09-19T20:43:50Z</cp:lastPrinted>
  <dcterms:created xsi:type="dcterms:W3CDTF">2016-09-04T23:12:44Z</dcterms:created>
  <dcterms:modified xsi:type="dcterms:W3CDTF">2022-08-18T06:46:59Z</dcterms:modified>
</cp:coreProperties>
</file>