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MY THESIS\SIDANG\"/>
    </mc:Choice>
  </mc:AlternateContent>
  <bookViews>
    <workbookView xWindow="0" yWindow="0" windowWidth="20490" windowHeight="7815" activeTab="1"/>
  </bookViews>
  <sheets>
    <sheet name="Contoh Pengisian" sheetId="1" r:id="rId1"/>
    <sheet name="DHS Mhs" sheetId="2" r:id="rId2"/>
    <sheet name="Cetak Transkrip" sheetId="3" r:id="rId3"/>
  </sheets>
  <calcPr calcId="162913"/>
  <extLst>
    <ext uri="GoogleSheetsCustomDataVersion1">
      <go:sheetsCustomData xmlns:go="http://customooxmlschemas.google.com/" r:id="rId7" roundtripDataSignature="AMtx7mjPG8hi6HtmCAhsWieyGjO0ED53EA=="/>
    </ext>
  </extLst>
</workbook>
</file>

<file path=xl/calcChain.xml><?xml version="1.0" encoding="utf-8"?>
<calcChain xmlns="http://schemas.openxmlformats.org/spreadsheetml/2006/main">
  <c r="O126" i="3" l="1"/>
  <c r="D126" i="3" s="1"/>
  <c r="O125" i="3"/>
  <c r="D125" i="3" s="1"/>
  <c r="C103" i="3"/>
  <c r="F100" i="3"/>
  <c r="M100" i="3" s="1"/>
  <c r="E100" i="3"/>
  <c r="G100" i="3" s="1"/>
  <c r="F99" i="3"/>
  <c r="M99" i="3" s="1"/>
  <c r="E99" i="3"/>
  <c r="F98" i="3"/>
  <c r="M98" i="3" s="1"/>
  <c r="E98" i="3"/>
  <c r="F97" i="3"/>
  <c r="M97" i="3" s="1"/>
  <c r="E97" i="3"/>
  <c r="C97" i="3"/>
  <c r="B97" i="3"/>
  <c r="F96" i="3"/>
  <c r="M96" i="3" s="1"/>
  <c r="E96" i="3"/>
  <c r="C96" i="3"/>
  <c r="B96" i="3"/>
  <c r="F95" i="3"/>
  <c r="M95" i="3" s="1"/>
  <c r="E95" i="3"/>
  <c r="F94" i="3"/>
  <c r="M94" i="3" s="1"/>
  <c r="E94" i="3"/>
  <c r="F93" i="3"/>
  <c r="M93" i="3" s="1"/>
  <c r="E93" i="3"/>
  <c r="F92" i="3"/>
  <c r="M92" i="3" s="1"/>
  <c r="E92" i="3"/>
  <c r="F91" i="3"/>
  <c r="M91" i="3" s="1"/>
  <c r="E91" i="3"/>
  <c r="C91" i="3"/>
  <c r="B91" i="3"/>
  <c r="F90" i="3"/>
  <c r="M90" i="3" s="1"/>
  <c r="E90" i="3"/>
  <c r="F89" i="3"/>
  <c r="M89" i="3" s="1"/>
  <c r="E89" i="3"/>
  <c r="F88" i="3"/>
  <c r="M88" i="3" s="1"/>
  <c r="E88" i="3"/>
  <c r="C88" i="3"/>
  <c r="B88" i="3"/>
  <c r="F87" i="3"/>
  <c r="M87" i="3" s="1"/>
  <c r="E87" i="3"/>
  <c r="F86" i="3"/>
  <c r="M86" i="3" s="1"/>
  <c r="E86" i="3"/>
  <c r="F85" i="3"/>
  <c r="M85" i="3" s="1"/>
  <c r="E85" i="3"/>
  <c r="F84" i="3"/>
  <c r="M84" i="3" s="1"/>
  <c r="E84" i="3"/>
  <c r="F83" i="3"/>
  <c r="M83" i="3" s="1"/>
  <c r="E83" i="3"/>
  <c r="F82" i="3"/>
  <c r="M82" i="3" s="1"/>
  <c r="E82" i="3"/>
  <c r="F81" i="3"/>
  <c r="M81" i="3" s="1"/>
  <c r="E81" i="3"/>
  <c r="C81" i="3"/>
  <c r="B81" i="3"/>
  <c r="F80" i="3"/>
  <c r="M80" i="3" s="1"/>
  <c r="E80" i="3"/>
  <c r="F79" i="3"/>
  <c r="M79" i="3" s="1"/>
  <c r="E79" i="3"/>
  <c r="F78" i="3"/>
  <c r="M78" i="3" s="1"/>
  <c r="E78" i="3"/>
  <c r="F77" i="3"/>
  <c r="M77" i="3" s="1"/>
  <c r="E77" i="3"/>
  <c r="F76" i="3"/>
  <c r="M76" i="3" s="1"/>
  <c r="E76" i="3"/>
  <c r="F75" i="3"/>
  <c r="M75" i="3" s="1"/>
  <c r="E75" i="3"/>
  <c r="F74" i="3"/>
  <c r="M74" i="3" s="1"/>
  <c r="E74" i="3"/>
  <c r="F73" i="3"/>
  <c r="M73" i="3" s="1"/>
  <c r="E73" i="3"/>
  <c r="F72" i="3"/>
  <c r="M72" i="3" s="1"/>
  <c r="E72" i="3"/>
  <c r="F71" i="3"/>
  <c r="M71" i="3" s="1"/>
  <c r="E71" i="3"/>
  <c r="F70" i="3"/>
  <c r="M70" i="3" s="1"/>
  <c r="E70" i="3"/>
  <c r="F63" i="3"/>
  <c r="M63" i="3" s="1"/>
  <c r="E63" i="3"/>
  <c r="F62" i="3"/>
  <c r="M62" i="3" s="1"/>
  <c r="E62" i="3"/>
  <c r="F61" i="3"/>
  <c r="M61" i="3" s="1"/>
  <c r="E61" i="3"/>
  <c r="F60" i="3"/>
  <c r="M60" i="3" s="1"/>
  <c r="E60" i="3"/>
  <c r="F59" i="3"/>
  <c r="M59" i="3" s="1"/>
  <c r="E59" i="3"/>
  <c r="F58" i="3"/>
  <c r="M58" i="3" s="1"/>
  <c r="E58" i="3"/>
  <c r="F57" i="3"/>
  <c r="M57" i="3" s="1"/>
  <c r="E57" i="3"/>
  <c r="F56" i="3"/>
  <c r="M56" i="3" s="1"/>
  <c r="E56" i="3"/>
  <c r="F55" i="3"/>
  <c r="M55" i="3" s="1"/>
  <c r="E55" i="3"/>
  <c r="F54" i="3"/>
  <c r="M54" i="3" s="1"/>
  <c r="E54" i="3"/>
  <c r="F53" i="3"/>
  <c r="M53" i="3" s="1"/>
  <c r="E53" i="3"/>
  <c r="F52" i="3"/>
  <c r="M52" i="3" s="1"/>
  <c r="E52" i="3"/>
  <c r="F51" i="3"/>
  <c r="M51" i="3" s="1"/>
  <c r="E51" i="3"/>
  <c r="F50" i="3"/>
  <c r="M50" i="3" s="1"/>
  <c r="E50" i="3"/>
  <c r="F49" i="3"/>
  <c r="M49" i="3" s="1"/>
  <c r="E49" i="3"/>
  <c r="F48" i="3"/>
  <c r="M48" i="3" s="1"/>
  <c r="E48" i="3"/>
  <c r="F47" i="3"/>
  <c r="M47" i="3" s="1"/>
  <c r="E47" i="3"/>
  <c r="F46" i="3"/>
  <c r="M46" i="3" s="1"/>
  <c r="E46" i="3"/>
  <c r="F45" i="3"/>
  <c r="M45" i="3" s="1"/>
  <c r="E45" i="3"/>
  <c r="F44" i="3"/>
  <c r="M44" i="3" s="1"/>
  <c r="E44" i="3"/>
  <c r="F43" i="3"/>
  <c r="M43" i="3" s="1"/>
  <c r="E43" i="3"/>
  <c r="F42" i="3"/>
  <c r="M42" i="3" s="1"/>
  <c r="E42" i="3"/>
  <c r="F41" i="3"/>
  <c r="M41" i="3" s="1"/>
  <c r="E41" i="3"/>
  <c r="F40" i="3"/>
  <c r="M40" i="3" s="1"/>
  <c r="E40" i="3"/>
  <c r="F39" i="3"/>
  <c r="M39" i="3" s="1"/>
  <c r="E39" i="3"/>
  <c r="F38" i="3"/>
  <c r="M38" i="3" s="1"/>
  <c r="E38" i="3"/>
  <c r="F37" i="3"/>
  <c r="M37" i="3" s="1"/>
  <c r="E37" i="3"/>
  <c r="F36" i="3"/>
  <c r="M36" i="3" s="1"/>
  <c r="E36" i="3"/>
  <c r="F35" i="3"/>
  <c r="M35" i="3" s="1"/>
  <c r="E35" i="3"/>
  <c r="F34" i="3"/>
  <c r="M34" i="3" s="1"/>
  <c r="E34" i="3"/>
  <c r="F33" i="3"/>
  <c r="M33" i="3" s="1"/>
  <c r="E33" i="3"/>
  <c r="F32" i="3"/>
  <c r="M32" i="3" s="1"/>
  <c r="E32" i="3"/>
  <c r="F31" i="3"/>
  <c r="M31" i="3" s="1"/>
  <c r="E31" i="3"/>
  <c r="F30" i="3"/>
  <c r="M30" i="3" s="1"/>
  <c r="E30" i="3"/>
  <c r="F29" i="3"/>
  <c r="M29" i="3" s="1"/>
  <c r="E29" i="3"/>
  <c r="F28" i="3"/>
  <c r="M28" i="3" s="1"/>
  <c r="E28" i="3"/>
  <c r="F27" i="3"/>
  <c r="M27" i="3" s="1"/>
  <c r="E27" i="3"/>
  <c r="F26" i="3"/>
  <c r="M26" i="3" s="1"/>
  <c r="E26" i="3"/>
  <c r="F25" i="3"/>
  <c r="M25" i="3" s="1"/>
  <c r="E25" i="3"/>
  <c r="F24" i="3"/>
  <c r="M24" i="3" s="1"/>
  <c r="E24" i="3"/>
  <c r="F23" i="3"/>
  <c r="M23" i="3" s="1"/>
  <c r="E23" i="3"/>
  <c r="F22" i="3"/>
  <c r="M22" i="3" s="1"/>
  <c r="E22" i="3"/>
  <c r="F21" i="3"/>
  <c r="M21" i="3" s="1"/>
  <c r="E21" i="3"/>
  <c r="F20" i="3"/>
  <c r="M20" i="3" s="1"/>
  <c r="E20" i="3"/>
  <c r="E101" i="3" s="1"/>
  <c r="E16" i="3"/>
  <c r="E15" i="3"/>
  <c r="C14" i="3"/>
  <c r="C13" i="3"/>
  <c r="C11" i="3"/>
  <c r="G65" i="3" s="1"/>
  <c r="C9" i="3"/>
  <c r="B65" i="3" s="1"/>
  <c r="E88" i="2"/>
  <c r="M87" i="2"/>
  <c r="G87" i="2" s="1"/>
  <c r="M86" i="2"/>
  <c r="G86" i="2" s="1"/>
  <c r="M85" i="2"/>
  <c r="G85" i="2" s="1"/>
  <c r="M84" i="2"/>
  <c r="G84" i="2" s="1"/>
  <c r="M83" i="2"/>
  <c r="G83" i="2"/>
  <c r="M82" i="2"/>
  <c r="G82" i="2"/>
  <c r="M81" i="2"/>
  <c r="G81" i="2"/>
  <c r="M80" i="2"/>
  <c r="G80" i="2"/>
  <c r="M79" i="2"/>
  <c r="G79" i="2"/>
  <c r="M78" i="2"/>
  <c r="G78" i="2"/>
  <c r="M77" i="2"/>
  <c r="G77" i="2"/>
  <c r="M76" i="2"/>
  <c r="G76" i="2"/>
  <c r="M75" i="2"/>
  <c r="G75" i="2"/>
  <c r="M74" i="2"/>
  <c r="G74" i="2"/>
  <c r="M73" i="2"/>
  <c r="G73" i="2"/>
  <c r="M72" i="2"/>
  <c r="G72" i="2"/>
  <c r="M71" i="2"/>
  <c r="G71" i="2"/>
  <c r="M70" i="2"/>
  <c r="G70" i="2"/>
  <c r="M69" i="2"/>
  <c r="G69" i="2"/>
  <c r="M68" i="2"/>
  <c r="G68" i="2"/>
  <c r="M67" i="2"/>
  <c r="G67" i="2"/>
  <c r="M66" i="2"/>
  <c r="G66" i="2"/>
  <c r="M65" i="2"/>
  <c r="G65" i="2"/>
  <c r="M64" i="2"/>
  <c r="G64" i="2"/>
  <c r="M63" i="2"/>
  <c r="G63" i="2"/>
  <c r="M62" i="2"/>
  <c r="G62" i="2"/>
  <c r="M61" i="2"/>
  <c r="G61" i="2"/>
  <c r="M60" i="2"/>
  <c r="G60" i="2"/>
  <c r="M59" i="2"/>
  <c r="G59" i="2"/>
  <c r="M58" i="2"/>
  <c r="G58" i="2"/>
  <c r="M57" i="2"/>
  <c r="G57" i="2"/>
  <c r="M56" i="2"/>
  <c r="G56" i="2"/>
  <c r="M55" i="2"/>
  <c r="G55" i="2"/>
  <c r="M54" i="2"/>
  <c r="G54" i="2"/>
  <c r="M53" i="2"/>
  <c r="G53" i="2"/>
  <c r="M52" i="2"/>
  <c r="G52" i="2"/>
  <c r="M51" i="2"/>
  <c r="G51" i="2"/>
  <c r="M50" i="2"/>
  <c r="G50" i="2"/>
  <c r="M49" i="2"/>
  <c r="G49" i="2"/>
  <c r="M48" i="2"/>
  <c r="G48" i="2"/>
  <c r="M47" i="2"/>
  <c r="G47" i="2"/>
  <c r="M46" i="2"/>
  <c r="G46" i="2" s="1"/>
  <c r="M45" i="2"/>
  <c r="G45" i="2"/>
  <c r="M44" i="2"/>
  <c r="G44" i="2"/>
  <c r="M43" i="2"/>
  <c r="G43" i="2"/>
  <c r="M42" i="2"/>
  <c r="G42" i="2"/>
  <c r="M41" i="2"/>
  <c r="G41" i="2"/>
  <c r="M40" i="2"/>
  <c r="G40" i="2"/>
  <c r="M39" i="2"/>
  <c r="G39" i="2"/>
  <c r="M38" i="2"/>
  <c r="G38" i="2"/>
  <c r="M37" i="2"/>
  <c r="G37" i="2"/>
  <c r="M36" i="2"/>
  <c r="G36" i="2"/>
  <c r="M35" i="2"/>
  <c r="G35" i="2"/>
  <c r="M34" i="2"/>
  <c r="G34" i="2" s="1"/>
  <c r="M33" i="2"/>
  <c r="G33" i="2"/>
  <c r="M32" i="2"/>
  <c r="G32" i="2"/>
  <c r="M31" i="2"/>
  <c r="G31" i="2" s="1"/>
  <c r="M30" i="2"/>
  <c r="G30" i="2" s="1"/>
  <c r="M29" i="2"/>
  <c r="G29" i="2" s="1"/>
  <c r="M28" i="2"/>
  <c r="G28" i="2" s="1"/>
  <c r="M27" i="2"/>
  <c r="G27" i="2" s="1"/>
  <c r="M26" i="2"/>
  <c r="G26" i="2" s="1"/>
  <c r="M25" i="2"/>
  <c r="G25" i="2" s="1"/>
  <c r="M24" i="2"/>
  <c r="G24" i="2" s="1"/>
  <c r="M23" i="2"/>
  <c r="G23" i="2" s="1"/>
  <c r="M22" i="2"/>
  <c r="G22" i="2" s="1"/>
  <c r="M21" i="2"/>
  <c r="G21" i="2" s="1"/>
  <c r="M20" i="2"/>
  <c r="G20" i="2" s="1"/>
  <c r="M19" i="2"/>
  <c r="G19" i="2" s="1"/>
  <c r="M18" i="2"/>
  <c r="G18" i="2" s="1"/>
  <c r="M17" i="2"/>
  <c r="G17" i="2" s="1"/>
  <c r="M16" i="2"/>
  <c r="G16" i="2" s="1"/>
  <c r="M15" i="2"/>
  <c r="G15" i="2" s="1"/>
  <c r="M14" i="2"/>
  <c r="G14" i="2" s="1"/>
  <c r="M13" i="2"/>
  <c r="G13" i="2" s="1"/>
  <c r="E90" i="1"/>
  <c r="M89" i="1"/>
  <c r="G89" i="1"/>
  <c r="M88" i="1"/>
  <c r="G88" i="1"/>
  <c r="M87" i="1"/>
  <c r="G87" i="1"/>
  <c r="M86" i="1"/>
  <c r="G86" i="1"/>
  <c r="M85" i="1"/>
  <c r="G85" i="1"/>
  <c r="M84" i="1"/>
  <c r="G84" i="1"/>
  <c r="M83" i="1"/>
  <c r="G83" i="1"/>
  <c r="M82" i="1"/>
  <c r="G82" i="1"/>
  <c r="M81" i="1"/>
  <c r="G81" i="1"/>
  <c r="M80" i="1"/>
  <c r="G80" i="1"/>
  <c r="M79" i="1"/>
  <c r="G79" i="1"/>
  <c r="M78" i="1"/>
  <c r="G78" i="1"/>
  <c r="M77" i="1"/>
  <c r="G77" i="1"/>
  <c r="M76" i="1"/>
  <c r="G76" i="1"/>
  <c r="M75" i="1"/>
  <c r="G75" i="1"/>
  <c r="M74" i="1"/>
  <c r="G74" i="1" s="1"/>
  <c r="M73" i="1"/>
  <c r="G73" i="1" s="1"/>
  <c r="M72" i="1"/>
  <c r="G72" i="1" s="1"/>
  <c r="M71" i="1"/>
  <c r="G71" i="1" s="1"/>
  <c r="M70" i="1"/>
  <c r="G70" i="1" s="1"/>
  <c r="M69" i="1"/>
  <c r="G69" i="1" s="1"/>
  <c r="M68" i="1"/>
  <c r="G68" i="1" s="1"/>
  <c r="M67" i="1"/>
  <c r="G67" i="1" s="1"/>
  <c r="M66" i="1"/>
  <c r="G66" i="1" s="1"/>
  <c r="M65" i="1"/>
  <c r="G65" i="1" s="1"/>
  <c r="M64" i="1"/>
  <c r="G64" i="1" s="1"/>
  <c r="M63" i="1"/>
  <c r="G63" i="1" s="1"/>
  <c r="M62" i="1"/>
  <c r="G62" i="1" s="1"/>
  <c r="M61" i="1"/>
  <c r="G61" i="1" s="1"/>
  <c r="M60" i="1"/>
  <c r="G60" i="1" s="1"/>
  <c r="M59" i="1"/>
  <c r="G59" i="1" s="1"/>
  <c r="M58" i="1"/>
  <c r="G58" i="1" s="1"/>
  <c r="M57" i="1"/>
  <c r="G57" i="1" s="1"/>
  <c r="M56" i="1"/>
  <c r="G56" i="1" s="1"/>
  <c r="M55" i="1"/>
  <c r="G55" i="1" s="1"/>
  <c r="M54" i="1"/>
  <c r="G54" i="1" s="1"/>
  <c r="M53" i="1"/>
  <c r="G53" i="1" s="1"/>
  <c r="M52" i="1"/>
  <c r="G52" i="1" s="1"/>
  <c r="M51" i="1"/>
  <c r="G51" i="1" s="1"/>
  <c r="M50" i="1"/>
  <c r="G50" i="1" s="1"/>
  <c r="M49" i="1"/>
  <c r="G49" i="1" s="1"/>
  <c r="M48" i="1"/>
  <c r="G48" i="1" s="1"/>
  <c r="M47" i="1"/>
  <c r="G47" i="1" s="1"/>
  <c r="M46" i="1"/>
  <c r="G46" i="1" s="1"/>
  <c r="M45" i="1"/>
  <c r="G45" i="1" s="1"/>
  <c r="M44" i="1"/>
  <c r="G44" i="1" s="1"/>
  <c r="M43" i="1"/>
  <c r="G43" i="1" s="1"/>
  <c r="M42" i="1"/>
  <c r="G42" i="1" s="1"/>
  <c r="M41" i="1"/>
  <c r="G41" i="1" s="1"/>
  <c r="M40" i="1"/>
  <c r="G40" i="1" s="1"/>
  <c r="M39" i="1"/>
  <c r="G39" i="1" s="1"/>
  <c r="M38" i="1"/>
  <c r="G38" i="1" s="1"/>
  <c r="M37" i="1"/>
  <c r="G37" i="1" s="1"/>
  <c r="M36" i="1"/>
  <c r="G36" i="1" s="1"/>
  <c r="M35" i="1"/>
  <c r="G35" i="1" s="1"/>
  <c r="M34" i="1"/>
  <c r="G34" i="1" s="1"/>
  <c r="M33" i="1"/>
  <c r="G33" i="1" s="1"/>
  <c r="M32" i="1"/>
  <c r="G32" i="1" s="1"/>
  <c r="M31" i="1"/>
  <c r="G31" i="1" s="1"/>
  <c r="M30" i="1"/>
  <c r="G30" i="1" s="1"/>
  <c r="M29" i="1"/>
  <c r="G29" i="1" s="1"/>
  <c r="M28" i="1"/>
  <c r="G28" i="1" s="1"/>
  <c r="M27" i="1"/>
  <c r="G27" i="1" s="1"/>
  <c r="M26" i="1"/>
  <c r="G26" i="1" s="1"/>
  <c r="M25" i="1"/>
  <c r="G25" i="1" s="1"/>
  <c r="M24" i="1"/>
  <c r="G24" i="1" s="1"/>
  <c r="M23" i="1"/>
  <c r="G23" i="1" s="1"/>
  <c r="M22" i="1"/>
  <c r="G22" i="1" s="1"/>
  <c r="M21" i="1"/>
  <c r="G21" i="1" s="1"/>
  <c r="M20" i="1"/>
  <c r="G20" i="1" s="1"/>
  <c r="M19" i="1"/>
  <c r="G19" i="1" s="1"/>
  <c r="M18" i="1"/>
  <c r="G18" i="1" s="1"/>
  <c r="M17" i="1"/>
  <c r="G17" i="1" s="1"/>
  <c r="M16" i="1"/>
  <c r="G16" i="1" s="1"/>
  <c r="M15" i="1"/>
  <c r="G15" i="1" s="1"/>
  <c r="G99" i="3" l="1"/>
  <c r="G98" i="3"/>
  <c r="G97" i="3"/>
  <c r="G96" i="3"/>
  <c r="G95" i="3"/>
  <c r="G94" i="3"/>
  <c r="G93" i="3"/>
  <c r="G92" i="3"/>
  <c r="G88" i="3"/>
  <c r="G91" i="3"/>
  <c r="G90" i="3"/>
  <c r="G89" i="3"/>
  <c r="G88" i="2"/>
  <c r="F95" i="2" s="1"/>
  <c r="F97" i="2" s="1"/>
  <c r="G90" i="1"/>
  <c r="F97" i="1" s="1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20" i="3"/>
  <c r="F98" i="2" l="1"/>
  <c r="G101" i="3"/>
  <c r="E108" i="3" s="1"/>
  <c r="E111" i="3" s="1"/>
  <c r="F100" i="1"/>
  <c r="F99" i="1"/>
  <c r="E110" i="3" l="1"/>
</calcChain>
</file>

<file path=xl/sharedStrings.xml><?xml version="1.0" encoding="utf-8"?>
<sst xmlns="http://schemas.openxmlformats.org/spreadsheetml/2006/main" count="558" uniqueCount="239">
  <si>
    <t>DOKUMEN HASIL STUDI</t>
  </si>
  <si>
    <t>N a m a</t>
  </si>
  <si>
    <t>: Agung Pratomo</t>
  </si>
  <si>
    <t xml:space="preserve">Tanggal Lulus            </t>
  </si>
  <si>
    <t>: 02 Agustus 2022</t>
  </si>
  <si>
    <t>Nomor Induk Mhs</t>
  </si>
  <si>
    <t>: 172120117</t>
  </si>
  <si>
    <t>(Date of Completion)</t>
  </si>
  <si>
    <r>
      <rPr>
        <i/>
        <sz val="11"/>
        <color theme="1"/>
        <rFont val="Arial"/>
      </rPr>
      <t>: 2</t>
    </r>
    <r>
      <rPr>
        <i/>
        <vertAlign val="superscript"/>
        <sz val="11"/>
        <color theme="1"/>
        <rFont val="Arial"/>
      </rPr>
      <t>nd</t>
    </r>
    <r>
      <rPr>
        <i/>
        <sz val="11"/>
        <color theme="1"/>
        <rFont val="Arial"/>
      </rPr>
      <t xml:space="preserve"> August 2022</t>
    </r>
  </si>
  <si>
    <t>Tempat, Tanggal Lahir</t>
  </si>
  <si>
    <t>: Purworejo, 24 Nopember 1996</t>
  </si>
  <si>
    <t>(Place &amp; Date of birth)</t>
  </si>
  <si>
    <r>
      <rPr>
        <i/>
        <sz val="11"/>
        <color theme="1"/>
        <rFont val="Arial"/>
      </rPr>
      <t>: Purworejo, 24</t>
    </r>
    <r>
      <rPr>
        <i/>
        <vertAlign val="superscript"/>
        <sz val="11"/>
        <color theme="1"/>
        <rFont val="Arial"/>
      </rPr>
      <t>th</t>
    </r>
    <r>
      <rPr>
        <i/>
        <sz val="11"/>
        <color theme="1"/>
        <rFont val="Arial"/>
      </rPr>
      <t xml:space="preserve"> November  1996</t>
    </r>
  </si>
  <si>
    <t>Tahun Masuk</t>
  </si>
  <si>
    <t>: 2017</t>
  </si>
  <si>
    <t>Sem</t>
  </si>
  <si>
    <t>KODE MK</t>
  </si>
  <si>
    <t>MATA KULIAH</t>
  </si>
  <si>
    <t>SKS</t>
  </si>
  <si>
    <t>NILAI</t>
  </si>
  <si>
    <t>BOBOT</t>
  </si>
  <si>
    <t>MUTU</t>
  </si>
  <si>
    <t>Code</t>
  </si>
  <si>
    <t>Subject</t>
  </si>
  <si>
    <t>Credit</t>
  </si>
  <si>
    <t>Grade</t>
  </si>
  <si>
    <t>C x G</t>
  </si>
  <si>
    <t>Quality</t>
  </si>
  <si>
    <t>I</t>
  </si>
  <si>
    <r>
      <rPr>
        <sz val="12"/>
        <color theme="1"/>
        <rFont val="Arial"/>
      </rPr>
      <t xml:space="preserve">Al Islam dan Kemuhammadiyahan I </t>
    </r>
    <r>
      <rPr>
        <i/>
        <sz val="12"/>
        <color theme="1"/>
        <rFont val="Arial"/>
      </rPr>
      <t>(Islam and Muhammadiyah Teaching I)</t>
    </r>
  </si>
  <si>
    <t>A-</t>
  </si>
  <si>
    <r>
      <rPr>
        <sz val="12"/>
        <color theme="1"/>
        <rFont val="Arial"/>
      </rPr>
      <t xml:space="preserve">Pancasila </t>
    </r>
    <r>
      <rPr>
        <i/>
        <sz val="12"/>
        <color theme="1"/>
        <rFont val="Arial"/>
      </rPr>
      <t>(Pancasila )</t>
    </r>
  </si>
  <si>
    <t>B</t>
  </si>
  <si>
    <r>
      <rPr>
        <sz val="12"/>
        <color theme="1"/>
        <rFont val="Arial"/>
      </rPr>
      <t xml:space="preserve">Filsafat ilmu (Phylosophy of </t>
    </r>
    <r>
      <rPr>
        <i/>
        <sz val="12"/>
        <color theme="1"/>
        <rFont val="Arial"/>
      </rPr>
      <t xml:space="preserve">science </t>
    </r>
    <r>
      <rPr>
        <sz val="12"/>
        <color theme="1"/>
        <rFont val="Arial"/>
      </rPr>
      <t>)</t>
    </r>
  </si>
  <si>
    <r>
      <rPr>
        <sz val="12"/>
        <color theme="1"/>
        <rFont val="Arial"/>
      </rPr>
      <t>Pengantar ilmu pendidikan (</t>
    </r>
    <r>
      <rPr>
        <i/>
        <sz val="12"/>
        <color theme="1"/>
        <rFont val="Arial"/>
      </rPr>
      <t>Introduction to education science</t>
    </r>
    <r>
      <rPr>
        <sz val="12"/>
        <color theme="1"/>
        <rFont val="Arial"/>
      </rPr>
      <t>)</t>
    </r>
  </si>
  <si>
    <t>Survival listening</t>
  </si>
  <si>
    <t>C+</t>
  </si>
  <si>
    <t>Survival speaking</t>
  </si>
  <si>
    <t>B-</t>
  </si>
  <si>
    <t>Intensive reading</t>
  </si>
  <si>
    <t>Intensive writing</t>
  </si>
  <si>
    <t>Basic communicative grammar</t>
  </si>
  <si>
    <t>Intensive vocabulary</t>
  </si>
  <si>
    <t>B+</t>
  </si>
  <si>
    <t xml:space="preserve"> </t>
  </si>
  <si>
    <t>Pronunciation and Phonetics</t>
  </si>
  <si>
    <t>II</t>
  </si>
  <si>
    <r>
      <rPr>
        <sz val="12"/>
        <color theme="1"/>
        <rFont val="Arial"/>
      </rPr>
      <t xml:space="preserve">Al Islam dan Kemuhammadiyahan II </t>
    </r>
    <r>
      <rPr>
        <i/>
        <sz val="12"/>
        <color theme="1"/>
        <rFont val="Arial"/>
      </rPr>
      <t>(Islam and Muhammadiyah Teaching II)</t>
    </r>
  </si>
  <si>
    <r>
      <rPr>
        <sz val="12"/>
        <color theme="1"/>
        <rFont val="Arial"/>
      </rPr>
      <t>Pendidikan kewarganegaraan (</t>
    </r>
    <r>
      <rPr>
        <i/>
        <sz val="12"/>
        <color theme="1"/>
        <rFont val="Arial"/>
      </rPr>
      <t>Civics education</t>
    </r>
    <r>
      <rPr>
        <sz val="12"/>
        <color theme="1"/>
        <rFont val="Arial"/>
      </rPr>
      <t>)</t>
    </r>
  </si>
  <si>
    <r>
      <rPr>
        <sz val="12"/>
        <color theme="1"/>
        <rFont val="Arial"/>
      </rPr>
      <t>Perkembangan peserta didik (</t>
    </r>
    <r>
      <rPr>
        <i/>
        <sz val="12"/>
        <color theme="1"/>
        <rFont val="Arial"/>
      </rPr>
      <t>Learners development</t>
    </r>
    <r>
      <rPr>
        <sz val="12"/>
        <color theme="1"/>
        <rFont val="Arial"/>
      </rPr>
      <t>)</t>
    </r>
  </si>
  <si>
    <r>
      <rPr>
        <sz val="12"/>
        <color theme="1"/>
        <rFont val="Arial"/>
      </rPr>
      <t>Psikologi pendidikan (</t>
    </r>
    <r>
      <rPr>
        <i/>
        <sz val="12"/>
        <color theme="1"/>
        <rFont val="Arial"/>
      </rPr>
      <t>Educational psychology</t>
    </r>
    <r>
      <rPr>
        <sz val="12"/>
        <color theme="1"/>
        <rFont val="Arial"/>
      </rPr>
      <t>)</t>
    </r>
  </si>
  <si>
    <t>Communication listening</t>
  </si>
  <si>
    <t>Communication speaking</t>
  </si>
  <si>
    <t>Extensive reading</t>
  </si>
  <si>
    <t>Paragraph writing</t>
  </si>
  <si>
    <t>Phrase building grammar</t>
  </si>
  <si>
    <t>Academic vocabulary</t>
  </si>
  <si>
    <t>Children Language Acquisition</t>
  </si>
  <si>
    <t>III</t>
  </si>
  <si>
    <r>
      <rPr>
        <sz val="12"/>
        <color theme="1"/>
        <rFont val="Arial"/>
      </rPr>
      <t xml:space="preserve">Al Islam dan Kemuhammadiyahan III </t>
    </r>
    <r>
      <rPr>
        <i/>
        <sz val="11"/>
        <color theme="1"/>
        <rFont val="Arial"/>
      </rPr>
      <t>(Islam and Muhammadiyah Teaching III)</t>
    </r>
  </si>
  <si>
    <r>
      <rPr>
        <sz val="12"/>
        <color theme="1"/>
        <rFont val="Arial"/>
      </rPr>
      <t>Bahasa Indonesia (</t>
    </r>
    <r>
      <rPr>
        <i/>
        <sz val="12"/>
        <color theme="1"/>
        <rFont val="Arial"/>
      </rPr>
      <t>Indonesian Language</t>
    </r>
    <r>
      <rPr>
        <sz val="12"/>
        <color theme="1"/>
        <rFont val="Arial"/>
      </rPr>
      <t>)</t>
    </r>
  </si>
  <si>
    <r>
      <rPr>
        <sz val="12"/>
        <color theme="1"/>
        <rFont val="Arial"/>
      </rPr>
      <t>Manajemen sekolah (</t>
    </r>
    <r>
      <rPr>
        <i/>
        <sz val="12"/>
        <color theme="1"/>
        <rFont val="Arial"/>
      </rPr>
      <t>School management</t>
    </r>
    <r>
      <rPr>
        <sz val="12"/>
        <color theme="1"/>
        <rFont val="Arial"/>
      </rPr>
      <t>)</t>
    </r>
  </si>
  <si>
    <t>Public listening</t>
  </si>
  <si>
    <t>Public speaking</t>
  </si>
  <si>
    <t>Critical reading</t>
  </si>
  <si>
    <t>Essay writing</t>
  </si>
  <si>
    <t>Clause-sentence grammar</t>
  </si>
  <si>
    <t>Test-standardized vocabulary</t>
  </si>
  <si>
    <t>Intro to linguistics</t>
  </si>
  <si>
    <t>Entrepreneurship Branding</t>
  </si>
  <si>
    <t>A</t>
  </si>
  <si>
    <t>IV</t>
  </si>
  <si>
    <r>
      <rPr>
        <sz val="12"/>
        <color theme="1"/>
        <rFont val="Arial"/>
      </rPr>
      <t xml:space="preserve">Al Islam dan Kemuhammadiyahan IV </t>
    </r>
    <r>
      <rPr>
        <i/>
        <sz val="12"/>
        <color theme="1"/>
        <rFont val="Arial"/>
      </rPr>
      <t>(Islam and Muhammadiyah Teaching IV)</t>
    </r>
  </si>
  <si>
    <r>
      <rPr>
        <sz val="12"/>
        <color theme="1"/>
        <rFont val="Arial"/>
      </rPr>
      <t>Strategi pembelajaran (</t>
    </r>
    <r>
      <rPr>
        <i/>
        <sz val="12"/>
        <color theme="1"/>
        <rFont val="Arial"/>
      </rPr>
      <t>Learning strategy</t>
    </r>
    <r>
      <rPr>
        <sz val="12"/>
        <color theme="1"/>
        <rFont val="Arial"/>
      </rPr>
      <t>)</t>
    </r>
  </si>
  <si>
    <t>Test-standardized listening</t>
  </si>
  <si>
    <t>Academic speaking</t>
  </si>
  <si>
    <t>Test-standardized reading</t>
  </si>
  <si>
    <t>Academic writing</t>
  </si>
  <si>
    <t>Test-standardized grammar</t>
  </si>
  <si>
    <t>English Morphology</t>
  </si>
  <si>
    <t>Introduction to Literature</t>
  </si>
  <si>
    <t>Literature and translation</t>
  </si>
  <si>
    <t>Tourism</t>
  </si>
  <si>
    <t>V</t>
  </si>
  <si>
    <r>
      <rPr>
        <sz val="12"/>
        <color theme="1"/>
        <rFont val="Arial"/>
      </rPr>
      <t xml:space="preserve">Al Islam dan Kemuhammadiyahan V </t>
    </r>
    <r>
      <rPr>
        <i/>
        <sz val="12"/>
        <color theme="1"/>
        <rFont val="Arial"/>
      </rPr>
      <t>(Islam and Muhammadiyah Teaching V)</t>
    </r>
  </si>
  <si>
    <r>
      <rPr>
        <sz val="12"/>
        <color theme="1"/>
        <rFont val="Arial"/>
      </rPr>
      <t xml:space="preserve">Perencanaan pembelajaran </t>
    </r>
    <r>
      <rPr>
        <i/>
        <sz val="12"/>
        <color theme="1"/>
        <rFont val="Arial"/>
      </rPr>
      <t>(Planning for learning)</t>
    </r>
  </si>
  <si>
    <r>
      <rPr>
        <sz val="12"/>
        <color theme="1"/>
        <rFont val="Arial"/>
      </rPr>
      <t xml:space="preserve">Penilaian hasil belajar </t>
    </r>
    <r>
      <rPr>
        <i/>
        <sz val="12"/>
        <color theme="1"/>
        <rFont val="Arial"/>
      </rPr>
      <t>(Learning assessment)</t>
    </r>
  </si>
  <si>
    <r>
      <rPr>
        <sz val="12"/>
        <color theme="1"/>
        <rFont val="Arial"/>
      </rPr>
      <t xml:space="preserve">Metodologi penelitian pendidikan </t>
    </r>
    <r>
      <rPr>
        <i/>
        <sz val="12"/>
        <color theme="1"/>
        <rFont val="Arial"/>
      </rPr>
      <t>(Methodology of Educational Research)</t>
    </r>
  </si>
  <si>
    <r>
      <rPr>
        <sz val="12"/>
        <color theme="1"/>
        <rFont val="Arial"/>
      </rPr>
      <t xml:space="preserve">Magang 1 </t>
    </r>
    <r>
      <rPr>
        <i/>
        <sz val="12"/>
        <color theme="1"/>
        <rFont val="Arial"/>
      </rPr>
      <t>(Apprenticeship 1)</t>
    </r>
  </si>
  <si>
    <t>C</t>
  </si>
  <si>
    <t>Semantics and Pragmatics</t>
  </si>
  <si>
    <t>Literary appreciation</t>
  </si>
  <si>
    <t>Curriculum Material Development</t>
  </si>
  <si>
    <t>ICT and Multimedia for ELT</t>
  </si>
  <si>
    <t>Coursebook evaluation</t>
  </si>
  <si>
    <t>Field Study</t>
  </si>
  <si>
    <t>* Theories in Translation</t>
  </si>
  <si>
    <t>VI</t>
  </si>
  <si>
    <r>
      <rPr>
        <sz val="12"/>
        <color theme="1"/>
        <rFont val="Arial"/>
      </rPr>
      <t xml:space="preserve">Al Islam dan Kemuhammadiyahan VI </t>
    </r>
    <r>
      <rPr>
        <i/>
        <sz val="11"/>
        <color theme="1"/>
        <rFont val="Arial"/>
      </rPr>
      <t>(Islam and Muhammadiyah Teaching VI)</t>
    </r>
  </si>
  <si>
    <r>
      <rPr>
        <sz val="12"/>
        <color theme="1"/>
        <rFont val="Arial"/>
      </rPr>
      <t xml:space="preserve">Statistik </t>
    </r>
    <r>
      <rPr>
        <i/>
        <sz val="12"/>
        <color theme="1"/>
        <rFont val="Arial"/>
      </rPr>
      <t>(Statistics)</t>
    </r>
  </si>
  <si>
    <t xml:space="preserve">Micro Teaching </t>
  </si>
  <si>
    <r>
      <rPr>
        <sz val="12"/>
        <color theme="1"/>
        <rFont val="Arial"/>
      </rPr>
      <t xml:space="preserve">Magang 2 </t>
    </r>
    <r>
      <rPr>
        <i/>
        <sz val="12"/>
        <color theme="1"/>
        <rFont val="Arial"/>
      </rPr>
      <t>(Apprenticeship 1)</t>
    </r>
  </si>
  <si>
    <t>Psycholinguistics</t>
  </si>
  <si>
    <t>Sociolinguistics</t>
  </si>
  <si>
    <t>* Research in Literature</t>
  </si>
  <si>
    <t>Seminar on ELT</t>
  </si>
  <si>
    <t>Intercultural communication</t>
  </si>
  <si>
    <t>* Translation: textbooks, documents, subtitling</t>
  </si>
  <si>
    <t>VII</t>
  </si>
  <si>
    <r>
      <rPr>
        <sz val="12"/>
        <color theme="1"/>
        <rFont val="Arial"/>
      </rPr>
      <t xml:space="preserve">Al Islam dan Kemuhammadiyahan VII </t>
    </r>
    <r>
      <rPr>
        <i/>
        <sz val="11"/>
        <color theme="1"/>
        <rFont val="Arial"/>
      </rPr>
      <t>(Islam and Muhammadiyah Teaching VII)</t>
    </r>
  </si>
  <si>
    <r>
      <rPr>
        <sz val="12"/>
        <color theme="1"/>
        <rFont val="Arial"/>
      </rPr>
      <t xml:space="preserve">Magang 3 </t>
    </r>
    <r>
      <rPr>
        <i/>
        <sz val="12"/>
        <color theme="1"/>
        <rFont val="Arial"/>
      </rPr>
      <t>(Apprenticeship 3)</t>
    </r>
  </si>
  <si>
    <t>Second Language Acquisition</t>
  </si>
  <si>
    <t>Applied linguistics in ELT</t>
  </si>
  <si>
    <t>* Seminar on Literature</t>
  </si>
  <si>
    <t>* Practicum of Translation</t>
  </si>
  <si>
    <t>VIII</t>
  </si>
  <si>
    <r>
      <rPr>
        <sz val="12"/>
        <color theme="1"/>
        <rFont val="Arial"/>
      </rPr>
      <t xml:space="preserve">Al Islam dan Kemuhammadiyahan VIII </t>
    </r>
    <r>
      <rPr>
        <i/>
        <sz val="11"/>
        <color theme="1"/>
        <rFont val="Arial"/>
      </rPr>
      <t>(Islam and Muhammadiyah Teaching VIII)</t>
    </r>
  </si>
  <si>
    <r>
      <rPr>
        <sz val="12"/>
        <color theme="1"/>
        <rFont val="Arial"/>
      </rPr>
      <t>Kuliah Kerja Nyata (</t>
    </r>
    <r>
      <rPr>
        <i/>
        <sz val="12"/>
        <color theme="1"/>
        <rFont val="Arial"/>
      </rPr>
      <t>Community Service Program</t>
    </r>
    <r>
      <rPr>
        <sz val="12"/>
        <color theme="1"/>
        <rFont val="Arial"/>
      </rPr>
      <t>)</t>
    </r>
  </si>
  <si>
    <r>
      <rPr>
        <sz val="12"/>
        <color theme="1"/>
        <rFont val="Arial"/>
      </rPr>
      <t xml:space="preserve">Skripsi </t>
    </r>
    <r>
      <rPr>
        <i/>
        <sz val="12"/>
        <color theme="1"/>
        <rFont val="Arial"/>
      </rPr>
      <t>(Undergraduate Thesis)</t>
    </r>
  </si>
  <si>
    <r>
      <rPr>
        <b/>
        <sz val="12"/>
        <color theme="1"/>
        <rFont val="Arial"/>
      </rPr>
      <t>Jumlah sks (</t>
    </r>
    <r>
      <rPr>
        <b/>
        <i/>
        <sz val="12"/>
        <color theme="1"/>
        <rFont val="Arial"/>
      </rPr>
      <t>Total of credit course</t>
    </r>
    <r>
      <rPr>
        <b/>
        <sz val="12"/>
        <color theme="1"/>
        <rFont val="Arial"/>
      </rPr>
      <t>)</t>
    </r>
  </si>
  <si>
    <t>Judul Skripsi :</t>
  </si>
  <si>
    <t>AN ANALYSIS OF FEMINISM FOUND IN THE FILM SUFFRAGETTE BY SARAH GAVRON AND ITS CONTRIBUTION IN LANGUAGE TEACHING</t>
  </si>
  <si>
    <t>(Thesis title)</t>
  </si>
  <si>
    <t xml:space="preserve">                                                Indeks Prestasi Komulatif (IPK)</t>
  </si>
  <si>
    <t>:</t>
  </si>
  <si>
    <t xml:space="preserve">                                                (Grade Point Average/GPA)</t>
  </si>
  <si>
    <t xml:space="preserve">                                                Predikat Kelulusan</t>
  </si>
  <si>
    <t xml:space="preserve">                                                (Predicate)</t>
  </si>
  <si>
    <t>Purworejo, - - -</t>
  </si>
  <si>
    <r>
      <rPr>
        <sz val="12"/>
        <color theme="1"/>
        <rFont val="Arial"/>
      </rPr>
      <t>Dekan</t>
    </r>
    <r>
      <rPr>
        <i/>
        <sz val="12"/>
        <color theme="1"/>
        <rFont val="Arial"/>
      </rPr>
      <t>,</t>
    </r>
  </si>
  <si>
    <r>
      <rPr>
        <b/>
        <sz val="12"/>
        <color rgb="FF000000"/>
        <rFont val="Arial"/>
      </rPr>
      <t>Dr. Yuli Widiyono, M.Pd</t>
    </r>
    <r>
      <rPr>
        <sz val="12"/>
        <color rgb="FF000000"/>
        <rFont val="Arial"/>
      </rPr>
      <t xml:space="preserve"> </t>
    </r>
  </si>
  <si>
    <t>NIDN 0616078301</t>
  </si>
  <si>
    <t>: -</t>
  </si>
  <si>
    <r>
      <rPr>
        <sz val="12"/>
        <color theme="1"/>
        <rFont val="Arial"/>
      </rPr>
      <t xml:space="preserve">Al Islam dan Kemuhammadiyahan I </t>
    </r>
    <r>
      <rPr>
        <i/>
        <sz val="12"/>
        <color theme="1"/>
        <rFont val="Arial"/>
      </rPr>
      <t>(Islam and Muhammadiyah Teaching I)</t>
    </r>
  </si>
  <si>
    <r>
      <rPr>
        <sz val="12"/>
        <color theme="1"/>
        <rFont val="Arial"/>
      </rPr>
      <t xml:space="preserve">Pancasila </t>
    </r>
    <r>
      <rPr>
        <i/>
        <sz val="12"/>
        <color theme="1"/>
        <rFont val="Arial"/>
      </rPr>
      <t>(Pancasila )</t>
    </r>
  </si>
  <si>
    <r>
      <rPr>
        <sz val="12"/>
        <color theme="1"/>
        <rFont val="Arial"/>
      </rPr>
      <t xml:space="preserve">Filsafat ilmu (Phylosophy of </t>
    </r>
    <r>
      <rPr>
        <i/>
        <sz val="12"/>
        <color theme="1"/>
        <rFont val="Arial"/>
      </rPr>
      <t xml:space="preserve">science </t>
    </r>
    <r>
      <rPr>
        <sz val="12"/>
        <color theme="1"/>
        <rFont val="Arial"/>
      </rPr>
      <t>)</t>
    </r>
  </si>
  <si>
    <t>jkh</t>
  </si>
  <si>
    <r>
      <rPr>
        <sz val="12"/>
        <color theme="1"/>
        <rFont val="Arial"/>
      </rPr>
      <t xml:space="preserve">Al Islam dan Kemuhammadiyahan II </t>
    </r>
    <r>
      <rPr>
        <i/>
        <sz val="12"/>
        <color theme="1"/>
        <rFont val="Arial"/>
      </rPr>
      <t>(Islam and Muhammadiyah Teaching II)</t>
    </r>
  </si>
  <si>
    <r>
      <rPr>
        <sz val="12"/>
        <color theme="1"/>
        <rFont val="Arial"/>
      </rPr>
      <t>Pendidikan kewarganegaraan (</t>
    </r>
    <r>
      <rPr>
        <i/>
        <sz val="12"/>
        <color theme="1"/>
        <rFont val="Arial"/>
      </rPr>
      <t>Civics education</t>
    </r>
    <r>
      <rPr>
        <sz val="12"/>
        <color theme="1"/>
        <rFont val="Arial"/>
      </rPr>
      <t>)</t>
    </r>
  </si>
  <si>
    <r>
      <rPr>
        <sz val="12"/>
        <color theme="1"/>
        <rFont val="Arial"/>
      </rPr>
      <t>Perkembangan peserta didik (</t>
    </r>
    <r>
      <rPr>
        <i/>
        <sz val="12"/>
        <color theme="1"/>
        <rFont val="Arial"/>
      </rPr>
      <t>Learners development</t>
    </r>
    <r>
      <rPr>
        <sz val="12"/>
        <color theme="1"/>
        <rFont val="Arial"/>
      </rPr>
      <t>)</t>
    </r>
  </si>
  <si>
    <r>
      <rPr>
        <sz val="12"/>
        <color theme="1"/>
        <rFont val="Arial"/>
      </rPr>
      <t>Psikologi pendidikan (</t>
    </r>
    <r>
      <rPr>
        <i/>
        <sz val="12"/>
        <color theme="1"/>
        <rFont val="Arial"/>
      </rPr>
      <t>Educational psychology</t>
    </r>
    <r>
      <rPr>
        <sz val="12"/>
        <color theme="1"/>
        <rFont val="Arial"/>
      </rPr>
      <t>)</t>
    </r>
  </si>
  <si>
    <r>
      <rPr>
        <sz val="12"/>
        <color theme="1"/>
        <rFont val="Arial"/>
      </rPr>
      <t xml:space="preserve">Al Islam dan Kemuhammadiyahan III </t>
    </r>
    <r>
      <rPr>
        <i/>
        <sz val="11"/>
        <color theme="1"/>
        <rFont val="Arial"/>
      </rPr>
      <t>(Islam and Muhammadiyah Teaching III)</t>
    </r>
  </si>
  <si>
    <r>
      <rPr>
        <sz val="12"/>
        <color theme="1"/>
        <rFont val="Arial"/>
      </rPr>
      <t>Bahasa Indonesia (</t>
    </r>
    <r>
      <rPr>
        <i/>
        <sz val="12"/>
        <color theme="1"/>
        <rFont val="Arial"/>
      </rPr>
      <t>Indonesian Language</t>
    </r>
    <r>
      <rPr>
        <sz val="12"/>
        <color theme="1"/>
        <rFont val="Arial"/>
      </rPr>
      <t>)</t>
    </r>
  </si>
  <si>
    <r>
      <rPr>
        <sz val="12"/>
        <color theme="1"/>
        <rFont val="Arial"/>
      </rPr>
      <t>Manajemen sekolah (</t>
    </r>
    <r>
      <rPr>
        <i/>
        <sz val="12"/>
        <color theme="1"/>
        <rFont val="Arial"/>
      </rPr>
      <t>School management</t>
    </r>
    <r>
      <rPr>
        <sz val="12"/>
        <color theme="1"/>
        <rFont val="Arial"/>
      </rPr>
      <t>)</t>
    </r>
  </si>
  <si>
    <r>
      <rPr>
        <sz val="12"/>
        <color theme="1"/>
        <rFont val="Arial"/>
      </rPr>
      <t xml:space="preserve">Al Islam dan Kemuhammadiyahan IV </t>
    </r>
    <r>
      <rPr>
        <i/>
        <sz val="12"/>
        <color theme="1"/>
        <rFont val="Arial"/>
      </rPr>
      <t>(Islam and Muhammadiyah Teaching IV)</t>
    </r>
  </si>
  <si>
    <r>
      <rPr>
        <sz val="12"/>
        <color theme="1"/>
        <rFont val="Arial"/>
      </rPr>
      <t>Strategi pembelajaran (</t>
    </r>
    <r>
      <rPr>
        <i/>
        <sz val="12"/>
        <color theme="1"/>
        <rFont val="Arial"/>
      </rPr>
      <t>Learning strategy</t>
    </r>
    <r>
      <rPr>
        <sz val="12"/>
        <color theme="1"/>
        <rFont val="Arial"/>
      </rPr>
      <t>)</t>
    </r>
  </si>
  <si>
    <r>
      <rPr>
        <sz val="12"/>
        <color theme="1"/>
        <rFont val="Arial"/>
      </rPr>
      <t xml:space="preserve">Al Islam dan Kemuhammadiyahan V </t>
    </r>
    <r>
      <rPr>
        <i/>
        <sz val="12"/>
        <color theme="1"/>
        <rFont val="Arial"/>
      </rPr>
      <t>(Islam and Muhammadiyah Teaching V)</t>
    </r>
  </si>
  <si>
    <r>
      <rPr>
        <sz val="12"/>
        <color theme="1"/>
        <rFont val="Arial"/>
      </rPr>
      <t xml:space="preserve">Perencanaan pembelajaran </t>
    </r>
    <r>
      <rPr>
        <i/>
        <sz val="12"/>
        <color theme="1"/>
        <rFont val="Arial"/>
      </rPr>
      <t>(Planning for learning)</t>
    </r>
  </si>
  <si>
    <r>
      <rPr>
        <sz val="12"/>
        <color theme="1"/>
        <rFont val="Arial"/>
      </rPr>
      <t xml:space="preserve">Penilaian hasil belajar </t>
    </r>
    <r>
      <rPr>
        <i/>
        <sz val="12"/>
        <color theme="1"/>
        <rFont val="Arial"/>
      </rPr>
      <t>(Learning assessment)</t>
    </r>
  </si>
  <si>
    <r>
      <rPr>
        <sz val="12"/>
        <color theme="1"/>
        <rFont val="Arial"/>
      </rPr>
      <t xml:space="preserve">Metodologi penelitian pendidikan </t>
    </r>
    <r>
      <rPr>
        <i/>
        <sz val="12"/>
        <color theme="1"/>
        <rFont val="Arial"/>
      </rPr>
      <t>(Methodology of Educational Research)</t>
    </r>
  </si>
  <si>
    <r>
      <rPr>
        <sz val="12"/>
        <color theme="1"/>
        <rFont val="Arial"/>
      </rPr>
      <t xml:space="preserve">Magang 1 </t>
    </r>
    <r>
      <rPr>
        <i/>
        <sz val="12"/>
        <color theme="1"/>
        <rFont val="Arial"/>
      </rPr>
      <t>(Apprenticeship 1)</t>
    </r>
  </si>
  <si>
    <r>
      <rPr>
        <sz val="12"/>
        <color theme="1"/>
        <rFont val="Arial"/>
      </rPr>
      <t xml:space="preserve">Al Islam dan Kemuhammadiyahan VI </t>
    </r>
    <r>
      <rPr>
        <i/>
        <sz val="11"/>
        <color theme="1"/>
        <rFont val="Arial"/>
      </rPr>
      <t>(Islam and Muhammadiyah Teaching VI)</t>
    </r>
  </si>
  <si>
    <r>
      <rPr>
        <sz val="12"/>
        <color theme="1"/>
        <rFont val="Arial"/>
      </rPr>
      <t xml:space="preserve">Statistik </t>
    </r>
    <r>
      <rPr>
        <i/>
        <sz val="12"/>
        <color theme="1"/>
        <rFont val="Arial"/>
      </rPr>
      <t>(Statistics)</t>
    </r>
  </si>
  <si>
    <r>
      <rPr>
        <sz val="12"/>
        <color theme="1"/>
        <rFont val="Arial"/>
      </rPr>
      <t xml:space="preserve">Magang 2 </t>
    </r>
    <r>
      <rPr>
        <i/>
        <sz val="12"/>
        <color theme="1"/>
        <rFont val="Arial"/>
      </rPr>
      <t>(Apprenticeship 1)</t>
    </r>
  </si>
  <si>
    <r>
      <rPr>
        <sz val="12"/>
        <color theme="1"/>
        <rFont val="Arial"/>
      </rPr>
      <t xml:space="preserve">Al Islam dan Kemuhammadiyahan VII </t>
    </r>
    <r>
      <rPr>
        <i/>
        <sz val="11"/>
        <color theme="1"/>
        <rFont val="Arial"/>
      </rPr>
      <t>(Islam and Muhammadiyah Teaching VII)</t>
    </r>
  </si>
  <si>
    <r>
      <rPr>
        <sz val="12"/>
        <color theme="1"/>
        <rFont val="Arial"/>
      </rPr>
      <t xml:space="preserve">Magang 3 </t>
    </r>
    <r>
      <rPr>
        <i/>
        <sz val="12"/>
        <color theme="1"/>
        <rFont val="Arial"/>
      </rPr>
      <t>(Apprenticeship 3)</t>
    </r>
  </si>
  <si>
    <r>
      <rPr>
        <sz val="12"/>
        <color theme="1"/>
        <rFont val="Arial"/>
      </rPr>
      <t xml:space="preserve">Al Islam dan Kemuhammadiyahan VIII </t>
    </r>
    <r>
      <rPr>
        <i/>
        <sz val="11"/>
        <color theme="1"/>
        <rFont val="Arial"/>
      </rPr>
      <t>(Islam and Muhammadiyah Teaching VIII)</t>
    </r>
  </si>
  <si>
    <r>
      <rPr>
        <sz val="12"/>
        <color theme="1"/>
        <rFont val="Arial"/>
      </rPr>
      <t>Kuliah Kerja Nyata (</t>
    </r>
    <r>
      <rPr>
        <i/>
        <sz val="12"/>
        <color theme="1"/>
        <rFont val="Arial"/>
      </rPr>
      <t>Community Service Program</t>
    </r>
    <r>
      <rPr>
        <sz val="12"/>
        <color theme="1"/>
        <rFont val="Arial"/>
      </rPr>
      <t>)</t>
    </r>
  </si>
  <si>
    <r>
      <rPr>
        <sz val="12"/>
        <color theme="1"/>
        <rFont val="Arial"/>
      </rPr>
      <t xml:space="preserve">Skripsi </t>
    </r>
    <r>
      <rPr>
        <i/>
        <sz val="12"/>
        <color theme="1"/>
        <rFont val="Arial"/>
      </rPr>
      <t>(Undergraduate Thesis)</t>
    </r>
  </si>
  <si>
    <r>
      <rPr>
        <b/>
        <sz val="12"/>
        <color theme="1"/>
        <rFont val="Arial"/>
      </rPr>
      <t>Jumlah sks (</t>
    </r>
    <r>
      <rPr>
        <b/>
        <i/>
        <sz val="12"/>
        <color theme="1"/>
        <rFont val="Arial"/>
      </rPr>
      <t>Total of credit course</t>
    </r>
    <r>
      <rPr>
        <b/>
        <sz val="12"/>
        <color theme="1"/>
        <rFont val="Arial"/>
      </rPr>
      <t>)</t>
    </r>
  </si>
  <si>
    <t>(Undergraduate thesis title)</t>
  </si>
  <si>
    <r>
      <rPr>
        <sz val="12"/>
        <color theme="1"/>
        <rFont val="Arial"/>
      </rPr>
      <t>Dekan</t>
    </r>
    <r>
      <rPr>
        <i/>
        <sz val="12"/>
        <color theme="1"/>
        <rFont val="Arial"/>
      </rPr>
      <t>,</t>
    </r>
  </si>
  <si>
    <t>...........</t>
  </si>
  <si>
    <t>NIDN ............</t>
  </si>
  <si>
    <t>TRANSKRIP AKADEMIK</t>
  </si>
  <si>
    <t>Academic Transcript</t>
  </si>
  <si>
    <r>
      <rPr>
        <b/>
        <sz val="10"/>
        <color theme="1"/>
        <rFont val="Arial"/>
      </rPr>
      <t xml:space="preserve">Nomor </t>
    </r>
    <r>
      <rPr>
        <b/>
        <i/>
        <sz val="10"/>
        <color theme="1"/>
        <rFont val="Arial"/>
      </rPr>
      <t>(Number)</t>
    </r>
    <r>
      <rPr>
        <b/>
        <sz val="10"/>
        <color theme="1"/>
        <rFont val="Arial"/>
      </rPr>
      <t xml:space="preserve"> : </t>
    </r>
    <r>
      <rPr>
        <b/>
        <sz val="10"/>
        <color rgb="FFFF0000"/>
        <rFont val="Arial"/>
      </rPr>
      <t>diisi oleh TU PBI</t>
    </r>
  </si>
  <si>
    <t xml:space="preserve">Fakultas                   </t>
  </si>
  <si>
    <t>: Keguruan dan Ilmu Pendidikan</t>
  </si>
  <si>
    <t>(N a m e)</t>
  </si>
  <si>
    <t>(Faculty)</t>
  </si>
  <si>
    <t>: Teacher Training and Education Faculty</t>
  </si>
  <si>
    <t>N I M</t>
  </si>
  <si>
    <t xml:space="preserve">Program Studi           </t>
  </si>
  <si>
    <t>: Pendidikan Bahasa Inggris</t>
  </si>
  <si>
    <t>(Student ID Number)</t>
  </si>
  <si>
    <t>(Department)</t>
  </si>
  <si>
    <t>: English Language Education</t>
  </si>
  <si>
    <t xml:space="preserve">Program  Pendidikan               </t>
  </si>
  <si>
    <t>: Sarjana</t>
  </si>
  <si>
    <t>(Program)</t>
  </si>
  <si>
    <t xml:space="preserve">: Bachelor </t>
  </si>
  <si>
    <t>P I N</t>
  </si>
  <si>
    <r>
      <rPr>
        <b/>
        <sz val="11"/>
        <color theme="1"/>
        <rFont val="Arial"/>
      </rPr>
      <t xml:space="preserve">: </t>
    </r>
    <r>
      <rPr>
        <b/>
        <sz val="11"/>
        <color rgb="FFFF0000"/>
        <rFont val="Arial"/>
      </rPr>
      <t>diisi oleh TU PBI</t>
    </r>
  </si>
  <si>
    <t>(National Diploma Numbering)</t>
  </si>
  <si>
    <t>(Graduation date)</t>
  </si>
  <si>
    <r>
      <rPr>
        <sz val="12"/>
        <color theme="1"/>
        <rFont val="Arial"/>
      </rPr>
      <t xml:space="preserve">Al Islam dan Kemuhammadiyahan I </t>
    </r>
    <r>
      <rPr>
        <i/>
        <sz val="12"/>
        <color theme="1"/>
        <rFont val="Arial"/>
      </rPr>
      <t>(Islam and Muhammadiyah Teaching I)</t>
    </r>
  </si>
  <si>
    <r>
      <rPr>
        <sz val="12"/>
        <color theme="1"/>
        <rFont val="Arial"/>
      </rPr>
      <t xml:space="preserve">Pancasila </t>
    </r>
    <r>
      <rPr>
        <i/>
        <sz val="12"/>
        <color theme="1"/>
        <rFont val="Arial"/>
      </rPr>
      <t>(Pancasila )</t>
    </r>
  </si>
  <si>
    <r>
      <rPr>
        <sz val="12"/>
        <color theme="1"/>
        <rFont val="Arial"/>
      </rPr>
      <t xml:space="preserve">Filsafat ilmu (Phylosophy of </t>
    </r>
    <r>
      <rPr>
        <i/>
        <sz val="12"/>
        <color theme="1"/>
        <rFont val="Arial"/>
      </rPr>
      <t xml:space="preserve">science </t>
    </r>
    <r>
      <rPr>
        <sz val="12"/>
        <color theme="1"/>
        <rFont val="Arial"/>
      </rPr>
      <t>)</t>
    </r>
  </si>
  <si>
    <r>
      <rPr>
        <sz val="12"/>
        <color theme="1"/>
        <rFont val="Arial"/>
      </rPr>
      <t>Pengantar ilmu pendidikan (</t>
    </r>
    <r>
      <rPr>
        <i/>
        <sz val="12"/>
        <color theme="1"/>
        <rFont val="Arial"/>
      </rPr>
      <t>Introduction to education science</t>
    </r>
    <r>
      <rPr>
        <sz val="12"/>
        <color theme="1"/>
        <rFont val="Arial"/>
      </rPr>
      <t>)</t>
    </r>
  </si>
  <si>
    <r>
      <rPr>
        <sz val="12"/>
        <color theme="1"/>
        <rFont val="Arial"/>
      </rPr>
      <t xml:space="preserve">Al Islam dan Kemuhammadiyahan II </t>
    </r>
    <r>
      <rPr>
        <i/>
        <sz val="12"/>
        <color theme="1"/>
        <rFont val="Arial"/>
      </rPr>
      <t>(Islam and Muhammadiyah Teaching II)</t>
    </r>
  </si>
  <si>
    <r>
      <rPr>
        <sz val="12"/>
        <color theme="1"/>
        <rFont val="Arial"/>
      </rPr>
      <t>Pendidikan kewarganegaraan (</t>
    </r>
    <r>
      <rPr>
        <i/>
        <sz val="12"/>
        <color theme="1"/>
        <rFont val="Arial"/>
      </rPr>
      <t>Civics education</t>
    </r>
    <r>
      <rPr>
        <sz val="12"/>
        <color theme="1"/>
        <rFont val="Arial"/>
      </rPr>
      <t>)</t>
    </r>
  </si>
  <si>
    <r>
      <rPr>
        <sz val="12"/>
        <color theme="1"/>
        <rFont val="Arial"/>
      </rPr>
      <t>Perkembangan peserta didik (</t>
    </r>
    <r>
      <rPr>
        <i/>
        <sz val="12"/>
        <color theme="1"/>
        <rFont val="Arial"/>
      </rPr>
      <t>Learners development</t>
    </r>
    <r>
      <rPr>
        <sz val="12"/>
        <color theme="1"/>
        <rFont val="Arial"/>
      </rPr>
      <t>)</t>
    </r>
  </si>
  <si>
    <r>
      <rPr>
        <sz val="12"/>
        <color theme="1"/>
        <rFont val="Arial"/>
      </rPr>
      <t>Psikologi pendidikan (</t>
    </r>
    <r>
      <rPr>
        <i/>
        <sz val="12"/>
        <color theme="1"/>
        <rFont val="Arial"/>
      </rPr>
      <t>Educational psychology</t>
    </r>
    <r>
      <rPr>
        <sz val="12"/>
        <color theme="1"/>
        <rFont val="Arial"/>
      </rPr>
      <t>)</t>
    </r>
  </si>
  <si>
    <r>
      <rPr>
        <sz val="12"/>
        <color theme="1"/>
        <rFont val="Arial"/>
      </rPr>
      <t xml:space="preserve">Al Islam dan Kemuhammadiyahan III </t>
    </r>
    <r>
      <rPr>
        <i/>
        <sz val="11"/>
        <color theme="1"/>
        <rFont val="Arial"/>
      </rPr>
      <t>(Islam and Muhammadiyah Teaching III)</t>
    </r>
  </si>
  <si>
    <r>
      <rPr>
        <sz val="12"/>
        <color theme="1"/>
        <rFont val="Arial"/>
      </rPr>
      <t>Bahasa Indonesia (</t>
    </r>
    <r>
      <rPr>
        <i/>
        <sz val="12"/>
        <color theme="1"/>
        <rFont val="Arial"/>
      </rPr>
      <t>Indonesian Language</t>
    </r>
    <r>
      <rPr>
        <sz val="12"/>
        <color theme="1"/>
        <rFont val="Arial"/>
      </rPr>
      <t>)</t>
    </r>
  </si>
  <si>
    <r>
      <rPr>
        <sz val="12"/>
        <color theme="1"/>
        <rFont val="Arial"/>
      </rPr>
      <t>Manajemen sekolah (</t>
    </r>
    <r>
      <rPr>
        <i/>
        <sz val="12"/>
        <color theme="1"/>
        <rFont val="Arial"/>
      </rPr>
      <t>School management</t>
    </r>
    <r>
      <rPr>
        <sz val="12"/>
        <color theme="1"/>
        <rFont val="Arial"/>
      </rPr>
      <t>)</t>
    </r>
  </si>
  <si>
    <r>
      <rPr>
        <sz val="12"/>
        <color theme="1"/>
        <rFont val="Arial"/>
      </rPr>
      <t xml:space="preserve">Al Islam dan Kemuhammadiyahan IV </t>
    </r>
    <r>
      <rPr>
        <i/>
        <sz val="12"/>
        <color theme="1"/>
        <rFont val="Arial"/>
      </rPr>
      <t>(Islam and Muhammadiyah Teaching IV)</t>
    </r>
  </si>
  <si>
    <r>
      <rPr>
        <sz val="12"/>
        <color theme="1"/>
        <rFont val="Arial"/>
      </rPr>
      <t>Strategi pembelajaran (</t>
    </r>
    <r>
      <rPr>
        <i/>
        <sz val="12"/>
        <color theme="1"/>
        <rFont val="Arial"/>
      </rPr>
      <t>Learning strategy</t>
    </r>
    <r>
      <rPr>
        <sz val="12"/>
        <color theme="1"/>
        <rFont val="Arial"/>
      </rPr>
      <t>)</t>
    </r>
  </si>
  <si>
    <r>
      <rPr>
        <b/>
        <sz val="12"/>
        <color theme="1"/>
        <rFont val="Arial"/>
      </rPr>
      <t xml:space="preserve">Nama </t>
    </r>
  </si>
  <si>
    <t>(Name)</t>
  </si>
  <si>
    <r>
      <rPr>
        <sz val="12"/>
        <color theme="1"/>
        <rFont val="Arial"/>
      </rPr>
      <t xml:space="preserve">Al Islam dan Kemuhammadiyahan V </t>
    </r>
    <r>
      <rPr>
        <i/>
        <sz val="12"/>
        <color theme="1"/>
        <rFont val="Arial"/>
      </rPr>
      <t>(Islam and Muhammadiyah Teaching V)</t>
    </r>
  </si>
  <si>
    <r>
      <rPr>
        <sz val="12"/>
        <color theme="1"/>
        <rFont val="Arial"/>
      </rPr>
      <t xml:space="preserve">Perencanaan pembelajaran </t>
    </r>
    <r>
      <rPr>
        <i/>
        <sz val="12"/>
        <color theme="1"/>
        <rFont val="Arial"/>
      </rPr>
      <t>(Planning for learning)</t>
    </r>
  </si>
  <si>
    <r>
      <rPr>
        <sz val="12"/>
        <color theme="1"/>
        <rFont val="Arial"/>
      </rPr>
      <t xml:space="preserve">Penilaian hasil belajar </t>
    </r>
    <r>
      <rPr>
        <i/>
        <sz val="12"/>
        <color theme="1"/>
        <rFont val="Arial"/>
      </rPr>
      <t>(Learning assessment)</t>
    </r>
  </si>
  <si>
    <r>
      <rPr>
        <sz val="12"/>
        <color theme="1"/>
        <rFont val="Arial"/>
      </rPr>
      <t xml:space="preserve">Metodologi penelitian pendidikan </t>
    </r>
    <r>
      <rPr>
        <i/>
        <sz val="12"/>
        <color theme="1"/>
        <rFont val="Arial"/>
      </rPr>
      <t>(Methodology of Educational Research)</t>
    </r>
  </si>
  <si>
    <r>
      <rPr>
        <sz val="12"/>
        <color theme="1"/>
        <rFont val="Arial"/>
      </rPr>
      <t xml:space="preserve">Magang 1 </t>
    </r>
    <r>
      <rPr>
        <i/>
        <sz val="12"/>
        <color theme="1"/>
        <rFont val="Arial"/>
      </rPr>
      <t>(Apprenticeship 1)</t>
    </r>
  </si>
  <si>
    <r>
      <rPr>
        <sz val="12"/>
        <color theme="1"/>
        <rFont val="Arial"/>
      </rPr>
      <t xml:space="preserve">Al Islam dan Kemuhammadiyahan VI </t>
    </r>
    <r>
      <rPr>
        <i/>
        <sz val="11"/>
        <color theme="1"/>
        <rFont val="Arial"/>
      </rPr>
      <t>(Islam and Muhammadiyah Teaching VI)</t>
    </r>
  </si>
  <si>
    <r>
      <rPr>
        <sz val="12"/>
        <color theme="1"/>
        <rFont val="Arial"/>
      </rPr>
      <t xml:space="preserve">Statistik </t>
    </r>
    <r>
      <rPr>
        <i/>
        <sz val="12"/>
        <color theme="1"/>
        <rFont val="Arial"/>
      </rPr>
      <t>(Statistics)</t>
    </r>
  </si>
  <si>
    <r>
      <rPr>
        <sz val="12"/>
        <color theme="1"/>
        <rFont val="Arial"/>
      </rPr>
      <t xml:space="preserve">Magang 2 </t>
    </r>
    <r>
      <rPr>
        <i/>
        <sz val="12"/>
        <color theme="1"/>
        <rFont val="Arial"/>
      </rPr>
      <t>(Apprenticeship 1)</t>
    </r>
  </si>
  <si>
    <r>
      <rPr>
        <sz val="12"/>
        <color theme="1"/>
        <rFont val="Arial"/>
      </rPr>
      <t xml:space="preserve">Al Islam dan Kemuhammadiyahan VII </t>
    </r>
    <r>
      <rPr>
        <i/>
        <sz val="11"/>
        <color theme="1"/>
        <rFont val="Arial"/>
      </rPr>
      <t>(Islam and Muhammadiyah Teaching VII)</t>
    </r>
  </si>
  <si>
    <r>
      <rPr>
        <sz val="12"/>
        <color theme="1"/>
        <rFont val="Arial"/>
      </rPr>
      <t xml:space="preserve">Magang 3 </t>
    </r>
    <r>
      <rPr>
        <i/>
        <sz val="12"/>
        <color theme="1"/>
        <rFont val="Arial"/>
      </rPr>
      <t>(Apprenticeship 3)</t>
    </r>
  </si>
  <si>
    <r>
      <rPr>
        <sz val="12"/>
        <color theme="1"/>
        <rFont val="Arial"/>
      </rPr>
      <t xml:space="preserve">Al Islam dan Kemuhammadiyahan VIII </t>
    </r>
    <r>
      <rPr>
        <i/>
        <sz val="11"/>
        <color theme="1"/>
        <rFont val="Arial"/>
      </rPr>
      <t>(Islam and Muhammadiyah Teaching VIII)</t>
    </r>
  </si>
  <si>
    <r>
      <rPr>
        <sz val="12"/>
        <color theme="1"/>
        <rFont val="Arial"/>
      </rPr>
      <t>Kuliah Kerja Nyata (</t>
    </r>
    <r>
      <rPr>
        <i/>
        <sz val="12"/>
        <color theme="1"/>
        <rFont val="Arial"/>
      </rPr>
      <t>Community Service Program</t>
    </r>
    <r>
      <rPr>
        <sz val="12"/>
        <color theme="1"/>
        <rFont val="Arial"/>
      </rPr>
      <t>)</t>
    </r>
  </si>
  <si>
    <r>
      <rPr>
        <sz val="12"/>
        <color theme="1"/>
        <rFont val="Arial"/>
      </rPr>
      <t xml:space="preserve">Skripsi </t>
    </r>
    <r>
      <rPr>
        <i/>
        <sz val="12"/>
        <color theme="1"/>
        <rFont val="Arial"/>
      </rPr>
      <t>(Undergraduate Thesis)</t>
    </r>
  </si>
  <si>
    <r>
      <rPr>
        <b/>
        <sz val="12"/>
        <color theme="1"/>
        <rFont val="Arial"/>
      </rPr>
      <t>Jumlah sks (</t>
    </r>
    <r>
      <rPr>
        <b/>
        <i/>
        <sz val="12"/>
        <color theme="1"/>
        <rFont val="Arial"/>
      </rPr>
      <t>Total of credit course</t>
    </r>
    <r>
      <rPr>
        <b/>
        <sz val="12"/>
        <color theme="1"/>
        <rFont val="Arial"/>
      </rPr>
      <t>)</t>
    </r>
  </si>
  <si>
    <t xml:space="preserve">                                      Indeks Prestasi Komulatif (IPK)</t>
  </si>
  <si>
    <t xml:space="preserve">                                      (Grade Point Average/GPA)</t>
  </si>
  <si>
    <t xml:space="preserve">                                      Predikat Kelulusan</t>
  </si>
  <si>
    <t xml:space="preserve">                                      (Predicate)</t>
  </si>
  <si>
    <r>
      <rPr>
        <b/>
        <sz val="10"/>
        <color theme="1"/>
        <rFont val="Arial"/>
      </rPr>
      <t xml:space="preserve">Catatan </t>
    </r>
    <r>
      <rPr>
        <b/>
        <sz val="10"/>
        <color theme="1"/>
        <rFont val="Arial"/>
      </rPr>
      <t xml:space="preserve"> :</t>
    </r>
  </si>
  <si>
    <t>IPK</t>
  </si>
  <si>
    <r>
      <rPr>
        <sz val="11"/>
        <color theme="1"/>
        <rFont val="Calibri"/>
      </rPr>
      <t>3.51  - 4.00  =  Dengan Pujian (</t>
    </r>
    <r>
      <rPr>
        <i/>
        <sz val="11"/>
        <color theme="1"/>
        <rFont val="Calibri"/>
      </rPr>
      <t>Cum Laude</t>
    </r>
    <r>
      <rPr>
        <sz val="11"/>
        <color theme="1"/>
        <rFont val="Calibri"/>
      </rPr>
      <t>)</t>
    </r>
  </si>
  <si>
    <t>GPA</t>
  </si>
  <si>
    <r>
      <rPr>
        <sz val="11"/>
        <color theme="1"/>
        <rFont val="Calibri"/>
      </rPr>
      <t>3.01  - 3.50  =  Sangat Memuaskan (</t>
    </r>
    <r>
      <rPr>
        <i/>
        <sz val="11"/>
        <color theme="1"/>
        <rFont val="Calibri"/>
      </rPr>
      <t>Very Satisfactory</t>
    </r>
    <r>
      <rPr>
        <sz val="11"/>
        <color theme="1"/>
        <rFont val="Calibri"/>
      </rPr>
      <t>)</t>
    </r>
  </si>
  <si>
    <t xml:space="preserve">           </t>
  </si>
  <si>
    <r>
      <rPr>
        <sz val="11"/>
        <color theme="1"/>
        <rFont val="Calibri"/>
      </rPr>
      <t>2.76  - 3.00  =  Memuaskan (</t>
    </r>
    <r>
      <rPr>
        <i/>
        <sz val="11"/>
        <color theme="1"/>
        <rFont val="Calibri"/>
      </rPr>
      <t>Satisfactory</t>
    </r>
    <r>
      <rPr>
        <sz val="11"/>
        <color theme="1"/>
        <rFont val="Calibri"/>
      </rPr>
      <t>)</t>
    </r>
  </si>
  <si>
    <r>
      <rPr>
        <sz val="11"/>
        <color theme="1"/>
        <rFont val="Calibri"/>
      </rPr>
      <t>2.00  - 2.75  =  Cukup (</t>
    </r>
    <r>
      <rPr>
        <i/>
        <sz val="11"/>
        <color theme="1"/>
        <rFont val="Calibri"/>
      </rPr>
      <t>Fair</t>
    </r>
    <r>
      <rPr>
        <sz val="11"/>
        <color theme="1"/>
        <rFont val="Calibri"/>
      </rPr>
      <t>)</t>
    </r>
  </si>
  <si>
    <t xml:space="preserve">                  Purworejo, - - -</t>
  </si>
  <si>
    <r>
      <rPr>
        <sz val="12"/>
        <color theme="1"/>
        <rFont val="Arial"/>
      </rPr>
      <t xml:space="preserve">                  Dekan</t>
    </r>
    <r>
      <rPr>
        <i/>
        <sz val="12"/>
        <color theme="1"/>
        <rFont val="Arial"/>
      </rPr>
      <t>,</t>
    </r>
  </si>
  <si>
    <t>: Restyana Rahmawati</t>
  </si>
  <si>
    <t>: 182120032</t>
  </si>
  <si>
    <t>Teaching Media For Children</t>
  </si>
  <si>
    <t>Research In Literature</t>
  </si>
  <si>
    <t>Seminar  on Literature</t>
  </si>
  <si>
    <t>Prcticum of Teaching English for Children</t>
  </si>
  <si>
    <t>Children Language Teaching Methodology</t>
  </si>
  <si>
    <t>: Wonosobo, 01 November 1999</t>
  </si>
  <si>
    <t>: 2018</t>
  </si>
  <si>
    <t>AN ANALYSIS OF STUDENTS’ PRONUNCIATION SILENT LETTER OF ENGLISH WORDS:  A CASE OF  THE ELEVENTH GRADE SOCIAL 2 OF SMA N 1 SAPURAN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</si>
</sst>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1"/>
      <color theme="1"/>
      <name val="Calibri"/>
      <scheme val="minor"/>
    </font>
    <font>
      <sz val="13"/>
      <color theme="1"/>
      <name val="Arial"/>
    </font>
    <font>
      <sz val="11"/>
      <color theme="1"/>
      <name val="Calibri"/>
    </font>
    <font>
      <sz val="12"/>
      <color theme="1"/>
      <name val="Arial"/>
    </font>
    <font>
      <b/>
      <sz val="20"/>
      <color theme="1"/>
      <name val="Arial"/>
    </font>
    <font>
      <b/>
      <u/>
      <sz val="20"/>
      <color theme="1"/>
      <name val="Arial"/>
    </font>
    <font>
      <i/>
      <sz val="14"/>
      <color theme="1"/>
      <name val="Arial"/>
    </font>
    <font>
      <b/>
      <sz val="11"/>
      <color theme="1"/>
      <name val="Arial"/>
    </font>
    <font>
      <b/>
      <sz val="12"/>
      <color theme="1"/>
      <name val="Arial"/>
    </font>
    <font>
      <i/>
      <sz val="11"/>
      <color theme="1"/>
      <name val="Arial"/>
    </font>
    <font>
      <sz val="11"/>
      <color theme="1"/>
      <name val="Arial"/>
    </font>
    <font>
      <b/>
      <sz val="10"/>
      <color theme="1"/>
      <name val="Arial"/>
    </font>
    <font>
      <sz val="11"/>
      <name val="Calibri"/>
    </font>
    <font>
      <i/>
      <sz val="12"/>
      <color theme="1"/>
      <name val="Arial"/>
    </font>
    <font>
      <b/>
      <i/>
      <sz val="12"/>
      <color theme="1"/>
      <name val="Arial"/>
    </font>
    <font>
      <sz val="12"/>
      <color theme="1"/>
      <name val="Times New Roman"/>
    </font>
    <font>
      <i/>
      <sz val="12"/>
      <color theme="1"/>
      <name val="Times New Roman"/>
    </font>
    <font>
      <b/>
      <sz val="14"/>
      <color theme="1"/>
      <name val="Arial"/>
    </font>
    <font>
      <i/>
      <sz val="10"/>
      <color theme="1"/>
      <name val="Arial"/>
    </font>
    <font>
      <b/>
      <sz val="12"/>
      <color rgb="FF000000"/>
      <name val="Arial"/>
    </font>
    <font>
      <sz val="12"/>
      <color rgb="FF000000"/>
      <name val="Arial"/>
    </font>
    <font>
      <b/>
      <sz val="12"/>
      <color theme="1"/>
      <name val="Times New Roman"/>
    </font>
    <font>
      <i/>
      <sz val="9"/>
      <color theme="1"/>
      <name val="Arial"/>
    </font>
    <font>
      <i/>
      <u/>
      <sz val="14"/>
      <color theme="1"/>
      <name val="Arial"/>
    </font>
    <font>
      <sz val="10"/>
      <color theme="1"/>
      <name val="Arial"/>
    </font>
    <font>
      <i/>
      <sz val="8"/>
      <color theme="1"/>
      <name val="Arial"/>
    </font>
    <font>
      <sz val="12"/>
      <color rgb="FFFF0000"/>
      <name val="Arial"/>
    </font>
    <font>
      <sz val="11"/>
      <color theme="0"/>
      <name val="Calibri"/>
    </font>
    <font>
      <b/>
      <sz val="12"/>
      <color theme="0"/>
      <name val="Arial"/>
    </font>
    <font>
      <sz val="12"/>
      <color theme="0"/>
      <name val="Arial"/>
    </font>
    <font>
      <i/>
      <vertAlign val="superscript"/>
      <sz val="11"/>
      <color theme="1"/>
      <name val="Arial"/>
    </font>
    <font>
      <b/>
      <i/>
      <sz val="10"/>
      <color theme="1"/>
      <name val="Arial"/>
    </font>
    <font>
      <b/>
      <sz val="10"/>
      <color rgb="FFFF0000"/>
      <name val="Arial"/>
    </font>
    <font>
      <b/>
      <sz val="11"/>
      <color rgb="FFFF0000"/>
      <name val="Arial"/>
    </font>
    <font>
      <i/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ABF8F"/>
        <bgColor rgb="FFFABF8F"/>
      </patternFill>
    </fill>
    <fill>
      <patternFill patternType="solid">
        <fgColor theme="0"/>
        <bgColor theme="0"/>
      </patternFill>
    </fill>
  </fills>
  <borders count="42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/>
      <diagonal/>
    </border>
    <border>
      <left/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double">
        <color rgb="FF000000"/>
      </bottom>
      <diagonal/>
    </border>
    <border>
      <left style="thin">
        <color rgb="FF000000"/>
      </left>
      <right/>
      <top style="hair">
        <color rgb="FF000000"/>
      </top>
      <bottom style="double">
        <color rgb="FF000000"/>
      </bottom>
      <diagonal/>
    </border>
    <border>
      <left/>
      <right style="thin">
        <color rgb="FF000000"/>
      </right>
      <top style="hair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4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10" fillId="0" borderId="0" xfId="0" applyFont="1"/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12" xfId="0" applyFont="1" applyBorder="1"/>
    <xf numFmtId="0" fontId="3" fillId="0" borderId="16" xfId="0" applyFont="1" applyBorder="1"/>
    <xf numFmtId="0" fontId="3" fillId="0" borderId="15" xfId="0" applyFont="1" applyBorder="1" applyAlignment="1">
      <alignment horizontal="center"/>
    </xf>
    <xf numFmtId="0" fontId="3" fillId="0" borderId="22" xfId="0" applyFont="1" applyBorder="1"/>
    <xf numFmtId="0" fontId="3" fillId="0" borderId="17" xfId="0" applyFont="1" applyBorder="1" applyAlignment="1">
      <alignment horizontal="center"/>
    </xf>
    <xf numFmtId="0" fontId="3" fillId="2" borderId="18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vertical="center"/>
    </xf>
    <xf numFmtId="0" fontId="3" fillId="0" borderId="20" xfId="0" applyFont="1" applyBorder="1"/>
    <xf numFmtId="0" fontId="3" fillId="0" borderId="15" xfId="0" applyFont="1" applyBorder="1"/>
    <xf numFmtId="0" fontId="3" fillId="3" borderId="14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27" xfId="0" applyFont="1" applyFill="1" applyBorder="1" applyAlignment="1">
      <alignment vertical="center"/>
    </xf>
    <xf numFmtId="0" fontId="3" fillId="0" borderId="8" xfId="0" applyFont="1" applyBorder="1"/>
    <xf numFmtId="0" fontId="3" fillId="0" borderId="6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/>
    <xf numFmtId="0" fontId="8" fillId="0" borderId="3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0" fillId="0" borderId="0" xfId="0" applyFont="1" applyAlignment="1">
      <alignment horizontal="center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2" fontId="8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left" readingOrder="1"/>
    </xf>
    <xf numFmtId="0" fontId="20" fillId="0" borderId="0" xfId="0" applyFont="1" applyAlignment="1">
      <alignment horizontal="left" readingOrder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3" fillId="0" borderId="17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3" fillId="0" borderId="40" xfId="0" applyFont="1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3" fillId="0" borderId="19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26" fillId="4" borderId="41" xfId="0" applyFont="1" applyFill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21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left" readingOrder="1"/>
    </xf>
    <xf numFmtId="0" fontId="29" fillId="0" borderId="0" xfId="0" applyFont="1" applyAlignment="1">
      <alignment horizontal="left" readingOrder="1"/>
    </xf>
    <xf numFmtId="0" fontId="8" fillId="0" borderId="31" xfId="0" applyFont="1" applyBorder="1" applyAlignment="1">
      <alignment horizontal="center" vertical="center"/>
    </xf>
    <xf numFmtId="0" fontId="12" fillId="0" borderId="32" xfId="0" applyFont="1" applyBorder="1"/>
    <xf numFmtId="0" fontId="15" fillId="0" borderId="34" xfId="0" applyFont="1" applyBorder="1" applyAlignment="1">
      <alignment horizontal="center" vertical="center" wrapText="1"/>
    </xf>
    <xf numFmtId="0" fontId="12" fillId="0" borderId="35" xfId="0" applyFont="1" applyBorder="1"/>
    <xf numFmtId="0" fontId="12" fillId="0" borderId="36" xfId="0" applyFont="1" applyBorder="1"/>
    <xf numFmtId="0" fontId="12" fillId="0" borderId="5" xfId="0" applyFont="1" applyBorder="1"/>
    <xf numFmtId="0" fontId="0" fillId="0" borderId="0" xfId="0" applyFont="1" applyAlignment="1"/>
    <xf numFmtId="0" fontId="12" fillId="0" borderId="37" xfId="0" applyFont="1" applyBorder="1"/>
    <xf numFmtId="0" fontId="12" fillId="0" borderId="7" xfId="0" applyFont="1" applyBorder="1"/>
    <xf numFmtId="0" fontId="12" fillId="0" borderId="38" xfId="0" applyFont="1" applyBorder="1"/>
    <xf numFmtId="0" fontId="12" fillId="0" borderId="8" xfId="0" applyFont="1" applyBorder="1"/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2" fillId="0" borderId="6" xfId="0" applyFont="1" applyBorder="1"/>
    <xf numFmtId="0" fontId="8" fillId="0" borderId="3" xfId="0" applyFont="1" applyBorder="1" applyAlignment="1">
      <alignment horizontal="center" vertical="center"/>
    </xf>
    <xf numFmtId="0" fontId="12" fillId="0" borderId="4" xfId="0" applyFont="1" applyBorder="1"/>
    <xf numFmtId="0" fontId="1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2" fillId="0" borderId="13" xfId="0" applyFont="1" applyBorder="1"/>
    <xf numFmtId="0" fontId="12" fillId="0" borderId="39" xfId="0" applyFont="1" applyBorder="1"/>
    <xf numFmtId="0" fontId="21" fillId="0" borderId="34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419100</xdr:colOff>
      <xdr:row>3</xdr:row>
      <xdr:rowOff>133350</xdr:rowOff>
    </xdr:from>
    <xdr:ext cx="3057525" cy="476250"/>
    <xdr:grpSp>
      <xdr:nvGrpSpPr>
        <xdr:cNvPr id="2" name="Shape 2"/>
        <xdr:cNvGrpSpPr/>
      </xdr:nvGrpSpPr>
      <xdr:grpSpPr>
        <a:xfrm>
          <a:off x="7820025" y="847725"/>
          <a:ext cx="3057525" cy="476250"/>
          <a:chOff x="3817238" y="3541875"/>
          <a:chExt cx="3057525" cy="476250"/>
        </a:xfrm>
      </xdr:grpSpPr>
      <xdr:grpSp>
        <xdr:nvGrpSpPr>
          <xdr:cNvPr id="3" name="Shape 3"/>
          <xdr:cNvGrpSpPr/>
        </xdr:nvGrpSpPr>
        <xdr:grpSpPr>
          <a:xfrm>
            <a:off x="3817238" y="3541875"/>
            <a:ext cx="3057525" cy="476250"/>
            <a:chOff x="7827476" y="776485"/>
            <a:chExt cx="3067687" cy="463202"/>
          </a:xfrm>
        </xdr:grpSpPr>
        <xdr:sp macro="" textlink="">
          <xdr:nvSpPr>
            <xdr:cNvPr id="4" name="Shape 4"/>
            <xdr:cNvSpPr/>
          </xdr:nvSpPr>
          <xdr:spPr>
            <a:xfrm>
              <a:off x="7827476" y="776485"/>
              <a:ext cx="3067675" cy="4632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5" name="Shape 5"/>
            <xdr:cNvSpPr/>
          </xdr:nvSpPr>
          <xdr:spPr>
            <a:xfrm>
              <a:off x="8104619" y="776485"/>
              <a:ext cx="2790544" cy="463202"/>
            </a:xfrm>
            <a:prstGeom prst="roundRect">
              <a:avLst>
                <a:gd name="adj" fmla="val 16667"/>
              </a:avLst>
            </a:prstGeom>
            <a:gradFill>
              <a:gsLst>
                <a:gs pos="0">
                  <a:schemeClr val="dk1"/>
                </a:gs>
                <a:gs pos="80000">
                  <a:schemeClr val="dk1"/>
                </a:gs>
                <a:gs pos="100000">
                  <a:schemeClr val="dk1"/>
                </a:gs>
              </a:gsLst>
              <a:lin ang="16200000" scaled="0"/>
            </a:gradFill>
            <a:ln w="9525" cap="flat" cmpd="sng">
              <a:solidFill>
                <a:schemeClr val="dk1"/>
              </a:solidFill>
              <a:prstDash val="solid"/>
              <a:round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000">
                  <a:solidFill>
                    <a:schemeClr val="lt1"/>
                  </a:solidFill>
                  <a:latin typeface="Calibri"/>
                  <a:ea typeface="Calibri"/>
                  <a:cs typeface="Calibri"/>
                  <a:sym typeface="Calibri"/>
                </a:rPr>
                <a:t>Isi dengan tanggal ujian skripsi </a:t>
              </a:r>
              <a:endParaRPr sz="14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000">
                  <a:solidFill>
                    <a:schemeClr val="lt1"/>
                  </a:solidFill>
                  <a:latin typeface="Calibri"/>
                  <a:ea typeface="Calibri"/>
                  <a:cs typeface="Calibri"/>
                  <a:sym typeface="Calibri"/>
                </a:rPr>
                <a:t>Dibuat dua model penanggalan (Bhs Ina dan Eng)</a:t>
              </a:r>
              <a:endParaRPr sz="1000"/>
            </a:p>
          </xdr:txBody>
        </xdr:sp>
        <xdr:cxnSp macro="">
          <xdr:nvCxnSpPr>
            <xdr:cNvPr id="6" name="Shape 6"/>
            <xdr:cNvCxnSpPr/>
          </xdr:nvCxnSpPr>
          <xdr:spPr>
            <a:xfrm>
              <a:off x="7980383" y="859906"/>
              <a:ext cx="0" cy="305813"/>
            </a:xfrm>
            <a:prstGeom prst="straightConnector1">
              <a:avLst/>
            </a:prstGeom>
            <a:noFill/>
            <a:ln w="38100" cap="flat" cmpd="sng">
              <a:solidFill>
                <a:schemeClr val="dk1"/>
              </a:solidFill>
              <a:prstDash val="solid"/>
              <a:round/>
              <a:headEnd type="none" w="sm" len="sm"/>
              <a:tailEnd type="stealth" w="med" len="med"/>
            </a:ln>
          </xdr:spPr>
        </xdr:cxnSp>
      </xdr:grpSp>
    </xdr:grpSp>
    <xdr:clientData fLocksWithSheet="0"/>
  </xdr:oneCellAnchor>
  <xdr:oneCellAnchor>
    <xdr:from>
      <xdr:col>0</xdr:col>
      <xdr:colOff>238125</xdr:colOff>
      <xdr:row>96</xdr:row>
      <xdr:rowOff>47625</xdr:rowOff>
    </xdr:from>
    <xdr:ext cx="2943225" cy="1000125"/>
    <xdr:sp macro="" textlink="">
      <xdr:nvSpPr>
        <xdr:cNvPr id="7" name="Shape 7"/>
        <xdr:cNvSpPr/>
      </xdr:nvSpPr>
      <xdr:spPr>
        <a:xfrm>
          <a:off x="3879150" y="3279938"/>
          <a:ext cx="2933700" cy="1000125"/>
        </a:xfrm>
        <a:prstGeom prst="roundRect">
          <a:avLst>
            <a:gd name="adj" fmla="val 16667"/>
          </a:avLst>
        </a:prstGeom>
        <a:solidFill>
          <a:srgbClr val="FF0000"/>
        </a:solidFill>
        <a:ln w="9525" cap="flat" cmpd="sng">
          <a:solidFill>
            <a:srgbClr val="F5913F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b="1" u="sng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NB: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- Blok warna kuning diisi MK Pilihan series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  (Translation, TEFYL, Tourism, Kewirausahaan)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- Blok warna coklat diisi MK Pilihan Research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   dan seminar in Literature/Linguistics</a:t>
          </a:r>
          <a:endParaRPr sz="1000" b="1">
            <a:solidFill>
              <a:schemeClr val="lt1"/>
            </a:solidFill>
          </a:endParaRPr>
        </a:p>
      </xdr:txBody>
    </xdr:sp>
    <xdr:clientData fLocksWithSheet="0"/>
  </xdr:oneCellAnchor>
  <xdr:oneCellAnchor>
    <xdr:from>
      <xdr:col>5</xdr:col>
      <xdr:colOff>295275</xdr:colOff>
      <xdr:row>101</xdr:row>
      <xdr:rowOff>180975</xdr:rowOff>
    </xdr:from>
    <xdr:ext cx="1771650" cy="257175"/>
    <xdr:grpSp>
      <xdr:nvGrpSpPr>
        <xdr:cNvPr id="8" name="Shape 2"/>
        <xdr:cNvGrpSpPr/>
      </xdr:nvGrpSpPr>
      <xdr:grpSpPr>
        <a:xfrm>
          <a:off x="7696200" y="21126450"/>
          <a:ext cx="1771650" cy="257175"/>
          <a:chOff x="4460143" y="3651413"/>
          <a:chExt cx="1771682" cy="257175"/>
        </a:xfrm>
      </xdr:grpSpPr>
      <xdr:grpSp>
        <xdr:nvGrpSpPr>
          <xdr:cNvPr id="9" name="Shape 8"/>
          <xdr:cNvGrpSpPr/>
        </xdr:nvGrpSpPr>
        <xdr:grpSpPr>
          <a:xfrm>
            <a:off x="4460143" y="3651413"/>
            <a:ext cx="1771682" cy="257175"/>
            <a:chOff x="3105755" y="2867022"/>
            <a:chExt cx="2561619" cy="514350"/>
          </a:xfrm>
        </xdr:grpSpPr>
        <xdr:sp macro="" textlink="">
          <xdr:nvSpPr>
            <xdr:cNvPr id="10" name="Shape 4"/>
            <xdr:cNvSpPr/>
          </xdr:nvSpPr>
          <xdr:spPr>
            <a:xfrm>
              <a:off x="3105801" y="2867022"/>
              <a:ext cx="2561550" cy="5143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11" name="Shape 9"/>
            <xdr:cNvSpPr/>
          </xdr:nvSpPr>
          <xdr:spPr>
            <a:xfrm>
              <a:off x="3422555" y="2867022"/>
              <a:ext cx="2244819" cy="514350"/>
            </a:xfrm>
            <a:prstGeom prst="roundRect">
              <a:avLst>
                <a:gd name="adj" fmla="val 16667"/>
              </a:avLst>
            </a:prstGeom>
            <a:gradFill>
              <a:gsLst>
                <a:gs pos="0">
                  <a:schemeClr val="dk1"/>
                </a:gs>
                <a:gs pos="80000">
                  <a:schemeClr val="dk1"/>
                </a:gs>
                <a:gs pos="100000">
                  <a:schemeClr val="dk1"/>
                </a:gs>
              </a:gsLst>
              <a:lin ang="16200000" scaled="0"/>
            </a:gradFill>
            <a:ln w="9525" cap="flat" cmpd="sng">
              <a:solidFill>
                <a:schemeClr val="dk1"/>
              </a:solidFill>
              <a:prstDash val="solid"/>
              <a:round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000">
                  <a:solidFill>
                    <a:schemeClr val="lt1"/>
                  </a:solidFill>
                  <a:latin typeface="Calibri"/>
                  <a:ea typeface="Calibri"/>
                  <a:cs typeface="Calibri"/>
                  <a:sym typeface="Calibri"/>
                </a:rPr>
                <a:t>Tanggal diisi oleh TU PBI</a:t>
              </a:r>
              <a:endParaRPr sz="1000"/>
            </a:p>
          </xdr:txBody>
        </xdr:sp>
        <xdr:cxnSp macro="">
          <xdr:nvCxnSpPr>
            <xdr:cNvPr id="12" name="Shape 10"/>
            <xdr:cNvCxnSpPr>
              <a:stCxn id="9" idx="1"/>
            </xdr:cNvCxnSpPr>
          </xdr:nvCxnSpPr>
          <xdr:spPr>
            <a:xfrm rot="10800000">
              <a:off x="3105755" y="3124197"/>
              <a:ext cx="316800" cy="0"/>
            </a:xfrm>
            <a:prstGeom prst="straightConnector1">
              <a:avLst/>
            </a:prstGeom>
            <a:noFill/>
            <a:ln w="38100" cap="flat" cmpd="sng">
              <a:solidFill>
                <a:schemeClr val="dk1"/>
              </a:solidFill>
              <a:prstDash val="solid"/>
              <a:round/>
              <a:headEnd type="none" w="sm" len="sm"/>
              <a:tailEnd type="stealth" w="med" len="med"/>
            </a:ln>
          </xdr:spPr>
        </xdr:cxnSp>
      </xdr:grpSp>
    </xdr:grpSp>
    <xdr:clientData fLocksWithSheet="0"/>
  </xdr:oneCellAnchor>
  <xdr:oneCellAnchor>
    <xdr:from>
      <xdr:col>6</xdr:col>
      <xdr:colOff>0</xdr:colOff>
      <xdr:row>108</xdr:row>
      <xdr:rowOff>152400</xdr:rowOff>
    </xdr:from>
    <xdr:ext cx="1323975" cy="485775"/>
    <xdr:grpSp>
      <xdr:nvGrpSpPr>
        <xdr:cNvPr id="13" name="Shape 2"/>
        <xdr:cNvGrpSpPr/>
      </xdr:nvGrpSpPr>
      <xdr:grpSpPr>
        <a:xfrm>
          <a:off x="8286750" y="22545675"/>
          <a:ext cx="1323975" cy="485775"/>
          <a:chOff x="4683898" y="3537113"/>
          <a:chExt cx="1324090" cy="485775"/>
        </a:xfrm>
      </xdr:grpSpPr>
      <xdr:grpSp>
        <xdr:nvGrpSpPr>
          <xdr:cNvPr id="14" name="Shape 11"/>
          <xdr:cNvGrpSpPr/>
        </xdr:nvGrpSpPr>
        <xdr:grpSpPr>
          <a:xfrm>
            <a:off x="4683898" y="3537113"/>
            <a:ext cx="1324090" cy="485775"/>
            <a:chOff x="8467581" y="26593800"/>
            <a:chExt cx="1657494" cy="542925"/>
          </a:xfrm>
        </xdr:grpSpPr>
        <xdr:sp macro="" textlink="">
          <xdr:nvSpPr>
            <xdr:cNvPr id="15" name="Shape 4"/>
            <xdr:cNvSpPr/>
          </xdr:nvSpPr>
          <xdr:spPr>
            <a:xfrm>
              <a:off x="8467725" y="26593800"/>
              <a:ext cx="1657350" cy="5429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16" name="Shape 12"/>
            <xdr:cNvSpPr/>
          </xdr:nvSpPr>
          <xdr:spPr>
            <a:xfrm>
              <a:off x="8740581" y="26593800"/>
              <a:ext cx="1384494" cy="542925"/>
            </a:xfrm>
            <a:prstGeom prst="roundRect">
              <a:avLst>
                <a:gd name="adj" fmla="val 16667"/>
              </a:avLst>
            </a:prstGeom>
            <a:gradFill>
              <a:gsLst>
                <a:gs pos="0">
                  <a:schemeClr val="dk1"/>
                </a:gs>
                <a:gs pos="80000">
                  <a:schemeClr val="dk1"/>
                </a:gs>
                <a:gs pos="100000">
                  <a:schemeClr val="dk1"/>
                </a:gs>
              </a:gsLst>
              <a:lin ang="16200000" scaled="0"/>
            </a:gradFill>
            <a:ln w="9525" cap="flat" cmpd="sng">
              <a:solidFill>
                <a:schemeClr val="dk1"/>
              </a:solidFill>
              <a:prstDash val="solid"/>
              <a:round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000">
                  <a:solidFill>
                    <a:schemeClr val="lt1"/>
                  </a:solidFill>
                  <a:latin typeface="Calibri"/>
                  <a:ea typeface="Calibri"/>
                  <a:cs typeface="Calibri"/>
                  <a:sym typeface="Calibri"/>
                </a:rPr>
                <a:t>Isi dengan nama dan NIDN Dekan FKIP</a:t>
              </a:r>
              <a:endParaRPr sz="1400"/>
            </a:p>
          </xdr:txBody>
        </xdr:sp>
        <xdr:cxnSp macro="">
          <xdr:nvCxnSpPr>
            <xdr:cNvPr id="17" name="Shape 13"/>
            <xdr:cNvCxnSpPr>
              <a:stCxn id="12" idx="1"/>
            </xdr:cNvCxnSpPr>
          </xdr:nvCxnSpPr>
          <xdr:spPr>
            <a:xfrm rot="10800000">
              <a:off x="8467581" y="26865263"/>
              <a:ext cx="273000" cy="0"/>
            </a:xfrm>
            <a:prstGeom prst="straightConnector1">
              <a:avLst/>
            </a:prstGeom>
            <a:noFill/>
            <a:ln w="38100" cap="flat" cmpd="sng">
              <a:solidFill>
                <a:schemeClr val="dk1"/>
              </a:solidFill>
              <a:prstDash val="solid"/>
              <a:round/>
              <a:headEnd type="none" w="sm" len="sm"/>
              <a:tailEnd type="stealth" w="med" len="med"/>
            </a:ln>
          </xdr:spPr>
        </xdr:cxnSp>
      </xdr:grpSp>
    </xdr:grpSp>
    <xdr:clientData fLocksWithSheet="0"/>
  </xdr:oneCellAnchor>
  <xdr:oneCellAnchor>
    <xdr:from>
      <xdr:col>1</xdr:col>
      <xdr:colOff>323850</xdr:colOff>
      <xdr:row>8</xdr:row>
      <xdr:rowOff>57150</xdr:rowOff>
    </xdr:from>
    <xdr:ext cx="3724275" cy="428625"/>
    <xdr:grpSp>
      <xdr:nvGrpSpPr>
        <xdr:cNvPr id="18" name="Shape 2"/>
        <xdr:cNvGrpSpPr/>
      </xdr:nvGrpSpPr>
      <xdr:grpSpPr>
        <a:xfrm>
          <a:off x="809625" y="1724025"/>
          <a:ext cx="3724275" cy="428625"/>
          <a:chOff x="3483863" y="3565688"/>
          <a:chExt cx="3724275" cy="428625"/>
        </a:xfrm>
      </xdr:grpSpPr>
      <xdr:grpSp>
        <xdr:nvGrpSpPr>
          <xdr:cNvPr id="19" name="Shape 14"/>
          <xdr:cNvGrpSpPr/>
        </xdr:nvGrpSpPr>
        <xdr:grpSpPr>
          <a:xfrm>
            <a:off x="3483863" y="3565688"/>
            <a:ext cx="3724275" cy="428625"/>
            <a:chOff x="1385798" y="1931597"/>
            <a:chExt cx="1066980" cy="423953"/>
          </a:xfrm>
        </xdr:grpSpPr>
        <xdr:sp macro="" textlink="">
          <xdr:nvSpPr>
            <xdr:cNvPr id="20" name="Shape 4"/>
            <xdr:cNvSpPr/>
          </xdr:nvSpPr>
          <xdr:spPr>
            <a:xfrm>
              <a:off x="1385798" y="1931597"/>
              <a:ext cx="1066975" cy="4239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21" name="Shape 15"/>
            <xdr:cNvSpPr/>
          </xdr:nvSpPr>
          <xdr:spPr>
            <a:xfrm>
              <a:off x="1385798" y="2110599"/>
              <a:ext cx="1066980" cy="244951"/>
            </a:xfrm>
            <a:prstGeom prst="roundRect">
              <a:avLst>
                <a:gd name="adj" fmla="val 16667"/>
              </a:avLst>
            </a:prstGeom>
            <a:gradFill>
              <a:gsLst>
                <a:gs pos="0">
                  <a:schemeClr val="dk1"/>
                </a:gs>
                <a:gs pos="80000">
                  <a:schemeClr val="dk1"/>
                </a:gs>
                <a:gs pos="100000">
                  <a:schemeClr val="dk1"/>
                </a:gs>
              </a:gsLst>
              <a:lin ang="16200000" scaled="0"/>
            </a:gradFill>
            <a:ln w="9525" cap="flat" cmpd="sng">
              <a:solidFill>
                <a:schemeClr val="dk1"/>
              </a:solidFill>
              <a:prstDash val="solid"/>
              <a:round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>
                  <a:solidFill>
                    <a:schemeClr val="lt1"/>
                  </a:solidFill>
                  <a:latin typeface="Calibri"/>
                  <a:ea typeface="Calibri"/>
                  <a:cs typeface="Calibri"/>
                  <a:sym typeface="Calibri"/>
                </a:rPr>
                <a:t>Isi dengan dua model penanggalan (Bhs Ina dan Eng)</a:t>
              </a:r>
              <a:endParaRPr sz="1000"/>
            </a:p>
          </xdr:txBody>
        </xdr:sp>
        <xdr:cxnSp macro="">
          <xdr:nvCxnSpPr>
            <xdr:cNvPr id="22" name="Shape 16"/>
            <xdr:cNvCxnSpPr/>
          </xdr:nvCxnSpPr>
          <xdr:spPr>
            <a:xfrm rot="10800000">
              <a:off x="1895257" y="1931597"/>
              <a:ext cx="0" cy="179002"/>
            </a:xfrm>
            <a:prstGeom prst="straightConnector1">
              <a:avLst/>
            </a:prstGeom>
            <a:noFill/>
            <a:ln w="38100" cap="flat" cmpd="sng">
              <a:solidFill>
                <a:schemeClr val="dk1"/>
              </a:solidFill>
              <a:prstDash val="solid"/>
              <a:round/>
              <a:headEnd type="none" w="sm" len="sm"/>
              <a:tailEnd type="stealth" w="med" len="med"/>
            </a:ln>
          </xdr:spPr>
        </xdr:cxnSp>
      </xdr:grpSp>
    </xdr:grpSp>
    <xdr:clientData fLocksWithSheet="0"/>
  </xdr:oneCellAnchor>
  <xdr:oneCellAnchor>
    <xdr:from>
      <xdr:col>4</xdr:col>
      <xdr:colOff>466725</xdr:colOff>
      <xdr:row>8</xdr:row>
      <xdr:rowOff>0</xdr:rowOff>
    </xdr:from>
    <xdr:ext cx="1733550" cy="723900"/>
    <xdr:grpSp>
      <xdr:nvGrpSpPr>
        <xdr:cNvPr id="23" name="Shape 2"/>
        <xdr:cNvGrpSpPr/>
      </xdr:nvGrpSpPr>
      <xdr:grpSpPr>
        <a:xfrm>
          <a:off x="6981825" y="1666875"/>
          <a:ext cx="1733550" cy="723900"/>
          <a:chOff x="4479225" y="3418050"/>
          <a:chExt cx="1733550" cy="723900"/>
        </a:xfrm>
      </xdr:grpSpPr>
      <xdr:grpSp>
        <xdr:nvGrpSpPr>
          <xdr:cNvPr id="24" name="Shape 17"/>
          <xdr:cNvGrpSpPr/>
        </xdr:nvGrpSpPr>
        <xdr:grpSpPr>
          <a:xfrm>
            <a:off x="4479225" y="3418050"/>
            <a:ext cx="1733550" cy="723900"/>
            <a:chOff x="6915152" y="4533900"/>
            <a:chExt cx="1743073" cy="800100"/>
          </a:xfrm>
        </xdr:grpSpPr>
        <xdr:sp macro="" textlink="">
          <xdr:nvSpPr>
            <xdr:cNvPr id="25" name="Shape 4"/>
            <xdr:cNvSpPr/>
          </xdr:nvSpPr>
          <xdr:spPr>
            <a:xfrm>
              <a:off x="6915152" y="4533900"/>
              <a:ext cx="1743050" cy="8001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26" name="Shape 18"/>
            <xdr:cNvSpPr/>
          </xdr:nvSpPr>
          <xdr:spPr>
            <a:xfrm>
              <a:off x="6915152" y="4533900"/>
              <a:ext cx="1743073" cy="544513"/>
            </a:xfrm>
            <a:prstGeom prst="roundRect">
              <a:avLst>
                <a:gd name="adj" fmla="val 16667"/>
              </a:avLst>
            </a:prstGeom>
            <a:gradFill>
              <a:gsLst>
                <a:gs pos="0">
                  <a:schemeClr val="dk1"/>
                </a:gs>
                <a:gs pos="80000">
                  <a:schemeClr val="dk1"/>
                </a:gs>
                <a:gs pos="100000">
                  <a:schemeClr val="dk1"/>
                </a:gs>
              </a:gsLst>
              <a:lin ang="16200000" scaled="0"/>
            </a:gradFill>
            <a:ln w="9525" cap="flat" cmpd="sng">
              <a:solidFill>
                <a:schemeClr val="dk1"/>
              </a:solidFill>
              <a:prstDash val="solid"/>
              <a:round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000">
                  <a:solidFill>
                    <a:schemeClr val="lt1"/>
                  </a:solidFill>
                  <a:latin typeface="Calibri"/>
                  <a:ea typeface="Calibri"/>
                  <a:cs typeface="Calibri"/>
                  <a:sym typeface="Calibri"/>
                </a:rPr>
                <a:t>Isi dengan nilai Angka sesuai KHS / SP (Ambil nilai terbaik)</a:t>
              </a:r>
              <a:endParaRPr sz="1000"/>
            </a:p>
          </xdr:txBody>
        </xdr:sp>
        <xdr:cxnSp macro="">
          <xdr:nvCxnSpPr>
            <xdr:cNvPr id="27" name="Shape 19"/>
            <xdr:cNvCxnSpPr/>
          </xdr:nvCxnSpPr>
          <xdr:spPr>
            <a:xfrm rot="5400000">
              <a:off x="7653339" y="5200650"/>
              <a:ext cx="266700" cy="0"/>
            </a:xfrm>
            <a:prstGeom prst="straightConnector1">
              <a:avLst/>
            </a:prstGeom>
            <a:noFill/>
            <a:ln w="38100" cap="flat" cmpd="sng">
              <a:solidFill>
                <a:schemeClr val="dk1"/>
              </a:solidFill>
              <a:prstDash val="solid"/>
              <a:round/>
              <a:headEnd type="none" w="sm" len="sm"/>
              <a:tailEnd type="stealth" w="med" len="med"/>
            </a:ln>
          </xdr:spPr>
        </xdr:cxnSp>
      </xdr:grpSp>
    </xdr:grp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238125</xdr:colOff>
      <xdr:row>94</xdr:row>
      <xdr:rowOff>47625</xdr:rowOff>
    </xdr:from>
    <xdr:ext cx="2943225" cy="1000125"/>
    <xdr:sp macro="" textlink="">
      <xdr:nvSpPr>
        <xdr:cNvPr id="20" name="Shape 20"/>
        <xdr:cNvSpPr/>
      </xdr:nvSpPr>
      <xdr:spPr>
        <a:xfrm>
          <a:off x="3879150" y="3279938"/>
          <a:ext cx="2933700" cy="1000125"/>
        </a:xfrm>
        <a:prstGeom prst="roundRect">
          <a:avLst>
            <a:gd name="adj" fmla="val 16667"/>
          </a:avLst>
        </a:prstGeom>
        <a:solidFill>
          <a:srgbClr val="FF0000"/>
        </a:solidFill>
        <a:ln w="9525" cap="flat" cmpd="sng">
          <a:solidFill>
            <a:srgbClr val="F5913F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b="1" u="sng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NB: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- Blok warna kuning diisi MK Pilihan series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  (Translation, TEFYL, Tourism, Kewirausahaan)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- Blok warna coklat diisi MK Pilihan Research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   dan seminar in Literature/Linguistics</a:t>
          </a:r>
          <a:endParaRPr sz="1000" b="1">
            <a:solidFill>
              <a:schemeClr val="lt1"/>
            </a:solidFill>
          </a:endParaRPr>
        </a:p>
      </xdr:txBody>
    </xdr:sp>
    <xdr:clientData fLocksWithSheet="0"/>
  </xdr:oneCellAnchor>
  <xdr:oneCellAnchor>
    <xdr:from>
      <xdr:col>3</xdr:col>
      <xdr:colOff>1123950</xdr:colOff>
      <xdr:row>122</xdr:row>
      <xdr:rowOff>0</xdr:rowOff>
    </xdr:from>
    <xdr:ext cx="209550" cy="38100"/>
    <xdr:grpSp>
      <xdr:nvGrpSpPr>
        <xdr:cNvPr id="2" name="Shape 2"/>
        <xdr:cNvGrpSpPr/>
      </xdr:nvGrpSpPr>
      <xdr:grpSpPr>
        <a:xfrm>
          <a:off x="6257925" y="25298400"/>
          <a:ext cx="209550" cy="38100"/>
          <a:chOff x="5241225" y="3780000"/>
          <a:chExt cx="209550" cy="0"/>
        </a:xfrm>
      </xdr:grpSpPr>
      <xdr:cxnSp macro="">
        <xdr:nvCxnSpPr>
          <xdr:cNvPr id="21" name="Shape 21"/>
          <xdr:cNvCxnSpPr/>
        </xdr:nvCxnSpPr>
        <xdr:spPr>
          <a:xfrm>
            <a:off x="5241225" y="3780000"/>
            <a:ext cx="209550" cy="0"/>
          </a:xfrm>
          <a:prstGeom prst="straightConnector1">
            <a:avLst/>
          </a:prstGeom>
          <a:noFill/>
          <a:ln w="38100" cap="flat" cmpd="sng">
            <a:solidFill>
              <a:schemeClr val="dk1"/>
            </a:solidFill>
            <a:prstDash val="solid"/>
            <a:round/>
            <a:headEnd type="none" w="sm" len="sm"/>
            <a:tailEnd type="stealth" w="med" len="med"/>
          </a:ln>
        </xdr:spPr>
      </xdr:cxnSp>
    </xdr:grp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1924050</xdr:colOff>
      <xdr:row>5</xdr:row>
      <xdr:rowOff>142875</xdr:rowOff>
    </xdr:from>
    <xdr:ext cx="1304925" cy="247650"/>
    <xdr:sp macro="" textlink="">
      <xdr:nvSpPr>
        <xdr:cNvPr id="22" name="Shape 22"/>
        <xdr:cNvSpPr/>
      </xdr:nvSpPr>
      <xdr:spPr>
        <a:xfrm>
          <a:off x="4698300" y="3660938"/>
          <a:ext cx="1295400" cy="2381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 x14ac:dyDescent="0.25"/>
  <cols>
    <col min="1" max="1" width="7.28515625" customWidth="1"/>
    <col min="2" max="2" width="13.85546875" customWidth="1"/>
    <col min="3" max="3" width="55.85546875" customWidth="1"/>
    <col min="4" max="4" width="20.7109375" customWidth="1"/>
    <col min="5" max="7" width="13.28515625" customWidth="1"/>
    <col min="8" max="8" width="9.5703125" customWidth="1"/>
    <col min="9" max="9" width="11" customWidth="1"/>
    <col min="10" max="11" width="3.85546875" customWidth="1"/>
    <col min="12" max="12" width="4.28515625" customWidth="1"/>
    <col min="13" max="13" width="4.7109375" hidden="1" customWidth="1"/>
    <col min="14" max="26" width="8.7109375" customWidth="1"/>
  </cols>
  <sheetData>
    <row r="1" spans="1:26" ht="19.5" customHeight="1" x14ac:dyDescent="0.25">
      <c r="A1" s="1"/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 customHeight="1" x14ac:dyDescent="0.25">
      <c r="A2" s="2"/>
      <c r="B2" s="2"/>
      <c r="C2" s="2"/>
      <c r="D2" s="2"/>
      <c r="E2" s="2"/>
      <c r="F2" s="3"/>
      <c r="G2" s="3"/>
      <c r="H2" s="3"/>
      <c r="I2" s="4"/>
      <c r="J2" s="3"/>
      <c r="K2" s="3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2.5" customHeight="1" x14ac:dyDescent="0.25">
      <c r="A3" s="118" t="s">
        <v>0</v>
      </c>
      <c r="B3" s="113"/>
      <c r="C3" s="113"/>
      <c r="D3" s="113"/>
      <c r="E3" s="113"/>
      <c r="F3" s="113"/>
      <c r="G3" s="113"/>
      <c r="H3" s="5"/>
      <c r="I3" s="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 x14ac:dyDescent="0.25">
      <c r="A4" s="119"/>
      <c r="B4" s="113"/>
      <c r="C4" s="113"/>
      <c r="D4" s="113"/>
      <c r="E4" s="113"/>
      <c r="F4" s="113"/>
      <c r="G4" s="113"/>
      <c r="H4" s="6"/>
      <c r="I4" s="5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" customHeight="1" x14ac:dyDescent="0.25">
      <c r="A5" s="7" t="s">
        <v>1</v>
      </c>
      <c r="B5" s="7"/>
      <c r="C5" s="8" t="s">
        <v>2</v>
      </c>
      <c r="D5" s="7" t="s">
        <v>3</v>
      </c>
      <c r="E5" s="7" t="s">
        <v>4</v>
      </c>
      <c r="F5" s="9"/>
      <c r="G5" s="9"/>
      <c r="H5" s="9"/>
      <c r="I5" s="9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" customHeight="1" x14ac:dyDescent="0.25">
      <c r="A6" s="10" t="s">
        <v>5</v>
      </c>
      <c r="B6" s="7"/>
      <c r="C6" s="11" t="s">
        <v>6</v>
      </c>
      <c r="D6" s="12" t="s">
        <v>7</v>
      </c>
      <c r="E6" s="12" t="s">
        <v>8</v>
      </c>
      <c r="F6" s="2"/>
      <c r="G6" s="2"/>
      <c r="H6" s="13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 customHeight="1" x14ac:dyDescent="0.25">
      <c r="A7" s="14" t="s">
        <v>9</v>
      </c>
      <c r="B7" s="7"/>
      <c r="C7" s="7" t="s">
        <v>10</v>
      </c>
      <c r="D7" s="11"/>
      <c r="E7" s="7"/>
      <c r="F7" s="2"/>
      <c r="G7" s="2"/>
      <c r="H7" s="13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 customHeight="1" x14ac:dyDescent="0.25">
      <c r="A8" s="12" t="s">
        <v>11</v>
      </c>
      <c r="B8" s="13"/>
      <c r="C8" s="12" t="s">
        <v>12</v>
      </c>
      <c r="D8" s="11"/>
      <c r="E8" s="7"/>
      <c r="F8" s="2"/>
      <c r="G8" s="2"/>
      <c r="H8" s="13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" customHeight="1" x14ac:dyDescent="0.25">
      <c r="A9" s="2" t="s">
        <v>13</v>
      </c>
      <c r="B9" s="2"/>
      <c r="C9" s="2" t="s">
        <v>14</v>
      </c>
      <c r="D9" s="15"/>
      <c r="E9" s="12"/>
      <c r="F9" s="2"/>
      <c r="G9" s="2"/>
      <c r="H9" s="13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" customHeight="1" x14ac:dyDescent="0.25">
      <c r="A10" s="11"/>
      <c r="B10" s="7"/>
      <c r="C10" s="7"/>
      <c r="D10" s="2"/>
      <c r="E10" s="2"/>
      <c r="F10" s="2"/>
      <c r="G10" s="2"/>
      <c r="H10" s="13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" customHeight="1" x14ac:dyDescent="0.25">
      <c r="A11" s="15"/>
      <c r="B11" s="13"/>
      <c r="C11" s="12"/>
      <c r="D11" s="2"/>
      <c r="E11" s="2"/>
      <c r="F11" s="2"/>
      <c r="G11" s="2"/>
      <c r="H11" s="13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" customHeight="1" x14ac:dyDescent="0.25">
      <c r="A12" s="16"/>
      <c r="B12" s="16"/>
      <c r="C12" s="16"/>
      <c r="D12" s="16"/>
      <c r="E12" s="16"/>
      <c r="F12" s="16"/>
      <c r="G12" s="16"/>
      <c r="H12" s="2"/>
      <c r="I12" s="13"/>
      <c r="J12" s="13"/>
      <c r="K12" s="13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25">
      <c r="A13" s="120" t="s">
        <v>15</v>
      </c>
      <c r="B13" s="17" t="s">
        <v>16</v>
      </c>
      <c r="C13" s="122" t="s">
        <v>17</v>
      </c>
      <c r="D13" s="123"/>
      <c r="E13" s="17" t="s">
        <v>18</v>
      </c>
      <c r="F13" s="17" t="s">
        <v>19</v>
      </c>
      <c r="G13" s="17" t="s">
        <v>20</v>
      </c>
      <c r="H13" s="18"/>
      <c r="I13" s="2"/>
      <c r="J13" s="13"/>
      <c r="K13" s="13"/>
      <c r="L13" s="2"/>
      <c r="M13" s="19" t="s">
        <v>21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25">
      <c r="A14" s="121"/>
      <c r="B14" s="20" t="s">
        <v>22</v>
      </c>
      <c r="C14" s="124" t="s">
        <v>23</v>
      </c>
      <c r="D14" s="117"/>
      <c r="E14" s="20" t="s">
        <v>24</v>
      </c>
      <c r="F14" s="20" t="s">
        <v>25</v>
      </c>
      <c r="G14" s="20" t="s">
        <v>26</v>
      </c>
      <c r="H14" s="2"/>
      <c r="I14" s="2"/>
      <c r="J14" s="13"/>
      <c r="K14" s="13"/>
      <c r="L14" s="2"/>
      <c r="M14" s="21" t="s">
        <v>27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6.5" customHeight="1" x14ac:dyDescent="0.25">
      <c r="A15" s="125" t="s">
        <v>28</v>
      </c>
      <c r="B15" s="23">
        <v>231101</v>
      </c>
      <c r="C15" s="24" t="s">
        <v>29</v>
      </c>
      <c r="D15" s="25"/>
      <c r="E15" s="26">
        <v>1</v>
      </c>
      <c r="F15" s="26" t="s">
        <v>30</v>
      </c>
      <c r="G15" s="26">
        <f t="shared" ref="G15:G89" si="0">E15*M15</f>
        <v>3.7</v>
      </c>
      <c r="H15" s="2"/>
      <c r="I15" s="2"/>
      <c r="J15" s="13"/>
      <c r="K15" s="13"/>
      <c r="L15" s="27"/>
      <c r="M15" s="28">
        <f t="shared" ref="M15:M89" si="1">IF(F15="A",4,IF(F15="A-",3.7,IF(F15="B+",3.3,IF(F15="B",3,IF(F15="B-",2.7,IF(F15="C+",2.3,IF(F15="C",2,IF(F15="D",1))))))))</f>
        <v>3.7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6.5" customHeight="1" x14ac:dyDescent="0.25">
      <c r="A16" s="126"/>
      <c r="B16" s="29">
        <v>231209</v>
      </c>
      <c r="C16" s="30" t="s">
        <v>31</v>
      </c>
      <c r="D16" s="31"/>
      <c r="E16" s="32">
        <v>2</v>
      </c>
      <c r="F16" s="32" t="s">
        <v>32</v>
      </c>
      <c r="G16" s="32">
        <f t="shared" si="0"/>
        <v>6</v>
      </c>
      <c r="H16" s="2"/>
      <c r="I16" s="2"/>
      <c r="J16" s="13"/>
      <c r="K16" s="13"/>
      <c r="L16" s="27"/>
      <c r="M16" s="28">
        <f t="shared" si="1"/>
        <v>3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6.5" customHeight="1" x14ac:dyDescent="0.25">
      <c r="A17" s="126"/>
      <c r="B17" s="29">
        <v>231213</v>
      </c>
      <c r="C17" s="30" t="s">
        <v>33</v>
      </c>
      <c r="D17" s="31"/>
      <c r="E17" s="32">
        <v>2</v>
      </c>
      <c r="F17" s="32" t="s">
        <v>32</v>
      </c>
      <c r="G17" s="32">
        <f t="shared" si="0"/>
        <v>6</v>
      </c>
      <c r="H17" s="2"/>
      <c r="I17" s="2"/>
      <c r="J17" s="2"/>
      <c r="K17" s="2"/>
      <c r="L17" s="27"/>
      <c r="M17" s="28">
        <f t="shared" si="1"/>
        <v>3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6.5" customHeight="1" x14ac:dyDescent="0.25">
      <c r="A18" s="126"/>
      <c r="B18" s="29">
        <v>231204</v>
      </c>
      <c r="C18" s="33" t="s">
        <v>34</v>
      </c>
      <c r="D18" s="31"/>
      <c r="E18" s="32">
        <v>2</v>
      </c>
      <c r="F18" s="32" t="s">
        <v>30</v>
      </c>
      <c r="G18" s="32">
        <f t="shared" si="0"/>
        <v>7.4</v>
      </c>
      <c r="H18" s="2"/>
      <c r="I18" s="2"/>
      <c r="J18" s="2"/>
      <c r="K18" s="2"/>
      <c r="L18" s="27"/>
      <c r="M18" s="28">
        <f t="shared" si="1"/>
        <v>3.7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6.5" customHeight="1" x14ac:dyDescent="0.25">
      <c r="A19" s="126"/>
      <c r="B19" s="29">
        <v>231201</v>
      </c>
      <c r="C19" s="30" t="s">
        <v>35</v>
      </c>
      <c r="D19" s="31"/>
      <c r="E19" s="32">
        <v>2</v>
      </c>
      <c r="F19" s="32" t="s">
        <v>36</v>
      </c>
      <c r="G19" s="32">
        <f t="shared" si="0"/>
        <v>4.5999999999999996</v>
      </c>
      <c r="H19" s="2"/>
      <c r="I19" s="2"/>
      <c r="J19" s="2"/>
      <c r="K19" s="2"/>
      <c r="L19" s="27"/>
      <c r="M19" s="28">
        <f t="shared" si="1"/>
        <v>2.2999999999999998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6.5" customHeight="1" x14ac:dyDescent="0.25">
      <c r="A20" s="126"/>
      <c r="B20" s="29">
        <v>231205</v>
      </c>
      <c r="C20" s="30" t="s">
        <v>37</v>
      </c>
      <c r="D20" s="31"/>
      <c r="E20" s="32">
        <v>2</v>
      </c>
      <c r="F20" s="32" t="s">
        <v>38</v>
      </c>
      <c r="G20" s="32">
        <f t="shared" si="0"/>
        <v>5.4</v>
      </c>
      <c r="H20" s="2"/>
      <c r="I20" s="2"/>
      <c r="J20" s="2"/>
      <c r="K20" s="2"/>
      <c r="L20" s="27"/>
      <c r="M20" s="28">
        <f t="shared" si="1"/>
        <v>2.7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6.5" customHeight="1" x14ac:dyDescent="0.25">
      <c r="A21" s="126"/>
      <c r="B21" s="29">
        <v>231208</v>
      </c>
      <c r="C21" s="30" t="s">
        <v>39</v>
      </c>
      <c r="D21" s="31"/>
      <c r="E21" s="32">
        <v>2</v>
      </c>
      <c r="F21" s="32" t="s">
        <v>32</v>
      </c>
      <c r="G21" s="32">
        <f t="shared" si="0"/>
        <v>6</v>
      </c>
      <c r="H21" s="2"/>
      <c r="I21" s="2"/>
      <c r="J21" s="2"/>
      <c r="K21" s="2"/>
      <c r="L21" s="27"/>
      <c r="M21" s="28">
        <f t="shared" si="1"/>
        <v>3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6.5" customHeight="1" x14ac:dyDescent="0.25">
      <c r="A22" s="126"/>
      <c r="B22" s="29">
        <v>231212</v>
      </c>
      <c r="C22" s="30" t="s">
        <v>40</v>
      </c>
      <c r="D22" s="31"/>
      <c r="E22" s="32">
        <v>2</v>
      </c>
      <c r="F22" s="32" t="s">
        <v>38</v>
      </c>
      <c r="G22" s="32">
        <f t="shared" si="0"/>
        <v>5.4</v>
      </c>
      <c r="H22" s="2"/>
      <c r="I22" s="2"/>
      <c r="J22" s="2"/>
      <c r="K22" s="2"/>
      <c r="L22" s="27"/>
      <c r="M22" s="28">
        <f t="shared" si="1"/>
        <v>2.7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6.5" customHeight="1" x14ac:dyDescent="0.25">
      <c r="A23" s="126"/>
      <c r="B23" s="29">
        <v>231249</v>
      </c>
      <c r="C23" s="30" t="s">
        <v>41</v>
      </c>
      <c r="D23" s="31"/>
      <c r="E23" s="32">
        <v>2</v>
      </c>
      <c r="F23" s="32" t="s">
        <v>38</v>
      </c>
      <c r="G23" s="32">
        <f t="shared" si="0"/>
        <v>5.4</v>
      </c>
      <c r="H23" s="2"/>
      <c r="I23" s="2"/>
      <c r="J23" s="2"/>
      <c r="K23" s="2"/>
      <c r="L23" s="27"/>
      <c r="M23" s="28">
        <f t="shared" si="1"/>
        <v>2.7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6.5" customHeight="1" x14ac:dyDescent="0.25">
      <c r="A24" s="126"/>
      <c r="B24" s="29">
        <v>231220</v>
      </c>
      <c r="C24" s="30" t="s">
        <v>42</v>
      </c>
      <c r="D24" s="31"/>
      <c r="E24" s="32">
        <v>2</v>
      </c>
      <c r="F24" s="32" t="s">
        <v>43</v>
      </c>
      <c r="G24" s="32">
        <f t="shared" si="0"/>
        <v>6.6</v>
      </c>
      <c r="H24" s="2"/>
      <c r="I24" s="13" t="s">
        <v>44</v>
      </c>
      <c r="J24" s="13"/>
      <c r="K24" s="13"/>
      <c r="L24" s="27"/>
      <c r="M24" s="28">
        <f t="shared" si="1"/>
        <v>3.3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6.5" customHeight="1" x14ac:dyDescent="0.25">
      <c r="A25" s="121"/>
      <c r="B25" s="34">
        <v>231223</v>
      </c>
      <c r="C25" s="35" t="s">
        <v>45</v>
      </c>
      <c r="D25" s="36"/>
      <c r="E25" s="37">
        <v>2</v>
      </c>
      <c r="F25" s="37" t="s">
        <v>32</v>
      </c>
      <c r="G25" s="37">
        <f t="shared" si="0"/>
        <v>6</v>
      </c>
      <c r="H25" s="2"/>
      <c r="I25" s="2"/>
      <c r="J25" s="13"/>
      <c r="K25" s="13"/>
      <c r="L25" s="27"/>
      <c r="M25" s="28">
        <f t="shared" si="1"/>
        <v>3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6.5" customHeight="1" x14ac:dyDescent="0.25">
      <c r="A26" s="125" t="s">
        <v>46</v>
      </c>
      <c r="B26" s="23">
        <v>232102</v>
      </c>
      <c r="C26" s="24" t="s">
        <v>47</v>
      </c>
      <c r="D26" s="25"/>
      <c r="E26" s="26">
        <v>1</v>
      </c>
      <c r="F26" s="38" t="s">
        <v>43</v>
      </c>
      <c r="G26" s="38">
        <f t="shared" si="0"/>
        <v>3.3</v>
      </c>
      <c r="H26" s="2"/>
      <c r="I26" s="2"/>
      <c r="J26" s="2"/>
      <c r="K26" s="2"/>
      <c r="L26" s="27"/>
      <c r="M26" s="28">
        <f t="shared" si="1"/>
        <v>3.3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6.5" customHeight="1" x14ac:dyDescent="0.25">
      <c r="A27" s="126"/>
      <c r="B27" s="29">
        <v>232210</v>
      </c>
      <c r="C27" s="30" t="s">
        <v>48</v>
      </c>
      <c r="D27" s="31"/>
      <c r="E27" s="32">
        <v>2</v>
      </c>
      <c r="F27" s="32" t="s">
        <v>32</v>
      </c>
      <c r="G27" s="32">
        <f t="shared" si="0"/>
        <v>6</v>
      </c>
      <c r="H27" s="2"/>
      <c r="I27" s="2"/>
      <c r="J27" s="13"/>
      <c r="K27" s="13"/>
      <c r="L27" s="27"/>
      <c r="M27" s="28">
        <f t="shared" si="1"/>
        <v>3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6.5" customHeight="1" x14ac:dyDescent="0.25">
      <c r="A28" s="126"/>
      <c r="B28" s="29">
        <v>232206</v>
      </c>
      <c r="C28" s="30" t="s">
        <v>49</v>
      </c>
      <c r="D28" s="31"/>
      <c r="E28" s="32">
        <v>2</v>
      </c>
      <c r="F28" s="32" t="s">
        <v>43</v>
      </c>
      <c r="G28" s="32">
        <f t="shared" si="0"/>
        <v>6.6</v>
      </c>
      <c r="H28" s="2"/>
      <c r="I28" s="2"/>
      <c r="J28" s="13"/>
      <c r="K28" s="13"/>
      <c r="L28" s="27"/>
      <c r="M28" s="28">
        <f t="shared" si="1"/>
        <v>3.3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6.5" customHeight="1" x14ac:dyDescent="0.25">
      <c r="A29" s="126"/>
      <c r="B29" s="29">
        <v>232205</v>
      </c>
      <c r="C29" s="33" t="s">
        <v>50</v>
      </c>
      <c r="D29" s="31"/>
      <c r="E29" s="32">
        <v>2</v>
      </c>
      <c r="F29" s="32" t="s">
        <v>32</v>
      </c>
      <c r="G29" s="32">
        <f t="shared" si="0"/>
        <v>6</v>
      </c>
      <c r="H29" s="2"/>
      <c r="I29" s="2"/>
      <c r="J29" s="2"/>
      <c r="K29" s="2"/>
      <c r="L29" s="27"/>
      <c r="M29" s="28">
        <f t="shared" si="1"/>
        <v>3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6.5" customHeight="1" x14ac:dyDescent="0.25">
      <c r="A30" s="126"/>
      <c r="B30" s="29">
        <v>232202</v>
      </c>
      <c r="C30" s="30" t="s">
        <v>51</v>
      </c>
      <c r="D30" s="31"/>
      <c r="E30" s="32">
        <v>2</v>
      </c>
      <c r="F30" s="32" t="s">
        <v>32</v>
      </c>
      <c r="G30" s="32">
        <f t="shared" si="0"/>
        <v>6</v>
      </c>
      <c r="H30" s="2"/>
      <c r="I30" s="2"/>
      <c r="J30" s="13"/>
      <c r="K30" s="13"/>
      <c r="L30" s="27"/>
      <c r="M30" s="28">
        <f t="shared" si="1"/>
        <v>3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6.5" customHeight="1" x14ac:dyDescent="0.25">
      <c r="A31" s="126"/>
      <c r="B31" s="29">
        <v>233206</v>
      </c>
      <c r="C31" s="30" t="s">
        <v>52</v>
      </c>
      <c r="D31" s="31"/>
      <c r="E31" s="32">
        <v>2</v>
      </c>
      <c r="F31" s="32" t="s">
        <v>32</v>
      </c>
      <c r="G31" s="32">
        <f t="shared" si="0"/>
        <v>6</v>
      </c>
      <c r="H31" s="2"/>
      <c r="I31" s="2"/>
      <c r="J31" s="2"/>
      <c r="K31" s="2"/>
      <c r="L31" s="27"/>
      <c r="M31" s="28">
        <f t="shared" si="1"/>
        <v>3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6.5" customHeight="1" x14ac:dyDescent="0.25">
      <c r="A32" s="126"/>
      <c r="B32" s="29">
        <v>232209</v>
      </c>
      <c r="C32" s="30" t="s">
        <v>53</v>
      </c>
      <c r="D32" s="31"/>
      <c r="E32" s="32">
        <v>2</v>
      </c>
      <c r="F32" s="32" t="s">
        <v>43</v>
      </c>
      <c r="G32" s="32">
        <f t="shared" si="0"/>
        <v>6.6</v>
      </c>
      <c r="H32" s="2"/>
      <c r="I32" s="2"/>
      <c r="J32" s="2"/>
      <c r="K32" s="2"/>
      <c r="L32" s="27"/>
      <c r="M32" s="28">
        <f t="shared" si="1"/>
        <v>3.3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6.5" customHeight="1" x14ac:dyDescent="0.25">
      <c r="A33" s="126"/>
      <c r="B33" s="29">
        <v>232213</v>
      </c>
      <c r="C33" s="30" t="s">
        <v>54</v>
      </c>
      <c r="D33" s="31"/>
      <c r="E33" s="32">
        <v>2</v>
      </c>
      <c r="F33" s="32" t="s">
        <v>38</v>
      </c>
      <c r="G33" s="32">
        <f t="shared" si="0"/>
        <v>5.4</v>
      </c>
      <c r="H33" s="2"/>
      <c r="I33" s="2"/>
      <c r="J33" s="2"/>
      <c r="K33" s="2"/>
      <c r="L33" s="27"/>
      <c r="M33" s="28">
        <f t="shared" si="1"/>
        <v>2.7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6.5" customHeight="1" x14ac:dyDescent="0.25">
      <c r="A34" s="126"/>
      <c r="B34" s="29">
        <v>232217</v>
      </c>
      <c r="C34" s="30" t="s">
        <v>55</v>
      </c>
      <c r="D34" s="31"/>
      <c r="E34" s="32">
        <v>2</v>
      </c>
      <c r="F34" s="32" t="s">
        <v>38</v>
      </c>
      <c r="G34" s="32">
        <f t="shared" si="0"/>
        <v>5.4</v>
      </c>
      <c r="H34" s="2"/>
      <c r="I34" s="2"/>
      <c r="J34" s="2"/>
      <c r="K34" s="2"/>
      <c r="L34" s="27"/>
      <c r="M34" s="28">
        <f t="shared" si="1"/>
        <v>2.7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6.5" customHeight="1" x14ac:dyDescent="0.25">
      <c r="A35" s="126"/>
      <c r="B35" s="29">
        <v>232221</v>
      </c>
      <c r="C35" s="30" t="s">
        <v>56</v>
      </c>
      <c r="D35" s="31"/>
      <c r="E35" s="32">
        <v>2</v>
      </c>
      <c r="F35" s="32" t="s">
        <v>30</v>
      </c>
      <c r="G35" s="32">
        <f t="shared" si="0"/>
        <v>7.4</v>
      </c>
      <c r="H35" s="2"/>
      <c r="I35" s="2"/>
      <c r="J35" s="2"/>
      <c r="K35" s="2"/>
      <c r="L35" s="27"/>
      <c r="M35" s="28">
        <f t="shared" si="1"/>
        <v>3.7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6.5" customHeight="1" x14ac:dyDescent="0.25">
      <c r="A36" s="121"/>
      <c r="B36" s="34">
        <v>232236</v>
      </c>
      <c r="C36" s="35" t="s">
        <v>57</v>
      </c>
      <c r="D36" s="36"/>
      <c r="E36" s="37">
        <v>2</v>
      </c>
      <c r="F36" s="37" t="s">
        <v>43</v>
      </c>
      <c r="G36" s="37">
        <f t="shared" si="0"/>
        <v>6.6</v>
      </c>
      <c r="H36" s="2"/>
      <c r="I36" s="2"/>
      <c r="J36" s="2"/>
      <c r="K36" s="2"/>
      <c r="L36" s="27"/>
      <c r="M36" s="28">
        <f t="shared" si="1"/>
        <v>3.3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6.5" customHeight="1" x14ac:dyDescent="0.25">
      <c r="A37" s="125" t="s">
        <v>58</v>
      </c>
      <c r="B37" s="23">
        <v>233103</v>
      </c>
      <c r="C37" s="24" t="s">
        <v>59</v>
      </c>
      <c r="D37" s="25"/>
      <c r="E37" s="26">
        <v>1</v>
      </c>
      <c r="F37" s="38" t="s">
        <v>43</v>
      </c>
      <c r="G37" s="32">
        <f t="shared" si="0"/>
        <v>3.3</v>
      </c>
      <c r="H37" s="2"/>
      <c r="I37" s="2"/>
      <c r="J37" s="2"/>
      <c r="K37" s="2"/>
      <c r="L37" s="27"/>
      <c r="M37" s="28">
        <f t="shared" si="1"/>
        <v>3.3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6.5" customHeight="1" x14ac:dyDescent="0.25">
      <c r="A38" s="126"/>
      <c r="B38" s="29">
        <v>233211</v>
      </c>
      <c r="C38" s="30" t="s">
        <v>60</v>
      </c>
      <c r="D38" s="31"/>
      <c r="E38" s="32">
        <v>2</v>
      </c>
      <c r="F38" s="32" t="s">
        <v>43</v>
      </c>
      <c r="G38" s="32">
        <f t="shared" si="0"/>
        <v>6.6</v>
      </c>
      <c r="H38" s="2"/>
      <c r="I38" s="2"/>
      <c r="J38" s="2"/>
      <c r="K38" s="2"/>
      <c r="L38" s="27"/>
      <c r="M38" s="28">
        <f t="shared" si="1"/>
        <v>3.3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6.5" customHeight="1" x14ac:dyDescent="0.25">
      <c r="A39" s="126"/>
      <c r="B39" s="29">
        <v>233208</v>
      </c>
      <c r="C39" s="33" t="s">
        <v>61</v>
      </c>
      <c r="D39" s="31"/>
      <c r="E39" s="32">
        <v>2</v>
      </c>
      <c r="F39" s="32" t="s">
        <v>43</v>
      </c>
      <c r="G39" s="32">
        <f t="shared" si="0"/>
        <v>6.6</v>
      </c>
      <c r="H39" s="2"/>
      <c r="I39" s="2"/>
      <c r="J39" s="2"/>
      <c r="K39" s="2"/>
      <c r="L39" s="27"/>
      <c r="M39" s="28">
        <f t="shared" si="1"/>
        <v>3.3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6.5" customHeight="1" x14ac:dyDescent="0.25">
      <c r="A40" s="126"/>
      <c r="B40" s="29">
        <v>233203</v>
      </c>
      <c r="C40" s="30" t="s">
        <v>62</v>
      </c>
      <c r="D40" s="31"/>
      <c r="E40" s="32">
        <v>2</v>
      </c>
      <c r="F40" s="32" t="s">
        <v>38</v>
      </c>
      <c r="G40" s="32">
        <f t="shared" si="0"/>
        <v>5.4</v>
      </c>
      <c r="H40" s="2"/>
      <c r="I40" s="2"/>
      <c r="J40" s="2"/>
      <c r="K40" s="2"/>
      <c r="L40" s="27"/>
      <c r="M40" s="28">
        <f t="shared" si="1"/>
        <v>2.7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6.5" customHeight="1" x14ac:dyDescent="0.25">
      <c r="A41" s="126"/>
      <c r="B41" s="29">
        <v>235238</v>
      </c>
      <c r="C41" s="30" t="s">
        <v>63</v>
      </c>
      <c r="D41" s="31"/>
      <c r="E41" s="32">
        <v>2</v>
      </c>
      <c r="F41" s="32" t="s">
        <v>36</v>
      </c>
      <c r="G41" s="32">
        <f t="shared" si="0"/>
        <v>4.5999999999999996</v>
      </c>
      <c r="H41" s="2"/>
      <c r="I41" s="2"/>
      <c r="J41" s="2"/>
      <c r="K41" s="2"/>
      <c r="L41" s="27"/>
      <c r="M41" s="28">
        <f t="shared" si="1"/>
        <v>2.2999999999999998</v>
      </c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6.5" customHeight="1" x14ac:dyDescent="0.25">
      <c r="A42" s="126"/>
      <c r="B42" s="29">
        <v>233210</v>
      </c>
      <c r="C42" s="30" t="s">
        <v>64</v>
      </c>
      <c r="D42" s="31"/>
      <c r="E42" s="32">
        <v>2</v>
      </c>
      <c r="F42" s="32" t="s">
        <v>30</v>
      </c>
      <c r="G42" s="32">
        <f t="shared" si="0"/>
        <v>7.4</v>
      </c>
      <c r="H42" s="2"/>
      <c r="I42" s="2"/>
      <c r="J42" s="2"/>
      <c r="K42" s="2"/>
      <c r="L42" s="27"/>
      <c r="M42" s="28">
        <f t="shared" si="1"/>
        <v>3.7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6.5" customHeight="1" x14ac:dyDescent="0.25">
      <c r="A43" s="126"/>
      <c r="B43" s="29">
        <v>233214</v>
      </c>
      <c r="C43" s="30" t="s">
        <v>65</v>
      </c>
      <c r="D43" s="31"/>
      <c r="E43" s="32">
        <v>2</v>
      </c>
      <c r="F43" s="32" t="s">
        <v>38</v>
      </c>
      <c r="G43" s="32">
        <f t="shared" si="0"/>
        <v>5.4</v>
      </c>
      <c r="H43" s="2"/>
      <c r="I43" s="2"/>
      <c r="J43" s="2"/>
      <c r="K43" s="2"/>
      <c r="L43" s="27"/>
      <c r="M43" s="28">
        <f t="shared" si="1"/>
        <v>2.7</v>
      </c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6.5" customHeight="1" x14ac:dyDescent="0.25">
      <c r="A44" s="126"/>
      <c r="B44" s="29">
        <v>233218</v>
      </c>
      <c r="C44" s="30" t="s">
        <v>66</v>
      </c>
      <c r="D44" s="31"/>
      <c r="E44" s="32">
        <v>2</v>
      </c>
      <c r="F44" s="32" t="s">
        <v>43</v>
      </c>
      <c r="G44" s="32">
        <f t="shared" si="0"/>
        <v>6.6</v>
      </c>
      <c r="H44" s="2"/>
      <c r="I44" s="2"/>
      <c r="J44" s="2"/>
      <c r="K44" s="2"/>
      <c r="L44" s="27"/>
      <c r="M44" s="28">
        <f t="shared" si="1"/>
        <v>3.3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6.5" customHeight="1" x14ac:dyDescent="0.25">
      <c r="A45" s="126"/>
      <c r="B45" s="29">
        <v>233222</v>
      </c>
      <c r="C45" s="30" t="s">
        <v>67</v>
      </c>
      <c r="D45" s="31"/>
      <c r="E45" s="32">
        <v>2</v>
      </c>
      <c r="F45" s="32" t="s">
        <v>32</v>
      </c>
      <c r="G45" s="32">
        <f t="shared" si="0"/>
        <v>6</v>
      </c>
      <c r="H45" s="2"/>
      <c r="I45" s="2"/>
      <c r="J45" s="2"/>
      <c r="K45" s="2"/>
      <c r="L45" s="27"/>
      <c r="M45" s="28">
        <f t="shared" si="1"/>
        <v>3</v>
      </c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6.5" customHeight="1" x14ac:dyDescent="0.25">
      <c r="A46" s="126"/>
      <c r="B46" s="29">
        <v>233259</v>
      </c>
      <c r="C46" s="30" t="s">
        <v>68</v>
      </c>
      <c r="D46" s="31"/>
      <c r="E46" s="32">
        <v>2</v>
      </c>
      <c r="F46" s="32" t="s">
        <v>43</v>
      </c>
      <c r="G46" s="32">
        <f t="shared" si="0"/>
        <v>6.6</v>
      </c>
      <c r="H46" s="2"/>
      <c r="I46" s="2"/>
      <c r="J46" s="2"/>
      <c r="K46" s="2"/>
      <c r="L46" s="27"/>
      <c r="M46" s="28">
        <f t="shared" si="1"/>
        <v>3.3</v>
      </c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6.5" customHeight="1" x14ac:dyDescent="0.25">
      <c r="A47" s="121"/>
      <c r="B47" s="34">
        <v>233237</v>
      </c>
      <c r="C47" s="35" t="s">
        <v>69</v>
      </c>
      <c r="D47" s="36"/>
      <c r="E47" s="37">
        <v>2</v>
      </c>
      <c r="F47" s="37" t="s">
        <v>70</v>
      </c>
      <c r="G47" s="37">
        <f t="shared" si="0"/>
        <v>8</v>
      </c>
      <c r="H47" s="2"/>
      <c r="I47" s="2"/>
      <c r="J47" s="2"/>
      <c r="K47" s="2"/>
      <c r="L47" s="27"/>
      <c r="M47" s="28">
        <f t="shared" si="1"/>
        <v>4</v>
      </c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6.5" customHeight="1" x14ac:dyDescent="0.25">
      <c r="A48" s="125" t="s">
        <v>71</v>
      </c>
      <c r="B48" s="23">
        <v>234104</v>
      </c>
      <c r="C48" s="24" t="s">
        <v>72</v>
      </c>
      <c r="D48" s="25"/>
      <c r="E48" s="26">
        <v>1</v>
      </c>
      <c r="F48" s="38" t="s">
        <v>30</v>
      </c>
      <c r="G48" s="26">
        <f t="shared" si="0"/>
        <v>3.7</v>
      </c>
      <c r="H48" s="2"/>
      <c r="I48" s="2"/>
      <c r="J48" s="2"/>
      <c r="K48" s="2"/>
      <c r="L48" s="27"/>
      <c r="M48" s="28">
        <f t="shared" si="1"/>
        <v>3.7</v>
      </c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6.5" customHeight="1" x14ac:dyDescent="0.25">
      <c r="A49" s="126"/>
      <c r="B49" s="29">
        <v>234202</v>
      </c>
      <c r="C49" s="33" t="s">
        <v>73</v>
      </c>
      <c r="D49" s="31"/>
      <c r="E49" s="32">
        <v>2</v>
      </c>
      <c r="F49" s="32" t="s">
        <v>43</v>
      </c>
      <c r="G49" s="32">
        <f t="shared" si="0"/>
        <v>6.6</v>
      </c>
      <c r="H49" s="2"/>
      <c r="I49" s="2"/>
      <c r="J49" s="2"/>
      <c r="K49" s="2"/>
      <c r="L49" s="27"/>
      <c r="M49" s="28">
        <f t="shared" si="1"/>
        <v>3.3</v>
      </c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6.5" customHeight="1" x14ac:dyDescent="0.25">
      <c r="A50" s="126"/>
      <c r="B50" s="29">
        <v>234204</v>
      </c>
      <c r="C50" s="30" t="s">
        <v>74</v>
      </c>
      <c r="D50" s="31"/>
      <c r="E50" s="32">
        <v>2</v>
      </c>
      <c r="F50" s="32" t="s">
        <v>36</v>
      </c>
      <c r="G50" s="32">
        <f t="shared" si="0"/>
        <v>4.5999999999999996</v>
      </c>
      <c r="H50" s="2"/>
      <c r="I50" s="2"/>
      <c r="J50" s="2"/>
      <c r="K50" s="2"/>
      <c r="L50" s="27"/>
      <c r="M50" s="28">
        <f t="shared" si="1"/>
        <v>2.2999999999999998</v>
      </c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6.5" customHeight="1" x14ac:dyDescent="0.25">
      <c r="A51" s="126"/>
      <c r="B51" s="29">
        <v>234207</v>
      </c>
      <c r="C51" s="30" t="s">
        <v>75</v>
      </c>
      <c r="D51" s="31"/>
      <c r="E51" s="32">
        <v>2</v>
      </c>
      <c r="F51" s="32" t="s">
        <v>38</v>
      </c>
      <c r="G51" s="32">
        <f t="shared" si="0"/>
        <v>5.4</v>
      </c>
      <c r="H51" s="2"/>
      <c r="I51" s="2"/>
      <c r="J51" s="2"/>
      <c r="K51" s="2"/>
      <c r="L51" s="27"/>
      <c r="M51" s="28">
        <f t="shared" si="1"/>
        <v>2.7</v>
      </c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6.5" customHeight="1" x14ac:dyDescent="0.25">
      <c r="A52" s="126"/>
      <c r="B52" s="29">
        <v>234211</v>
      </c>
      <c r="C52" s="30" t="s">
        <v>76</v>
      </c>
      <c r="D52" s="31"/>
      <c r="E52" s="32">
        <v>2</v>
      </c>
      <c r="F52" s="32" t="s">
        <v>30</v>
      </c>
      <c r="G52" s="32">
        <f t="shared" si="0"/>
        <v>7.4</v>
      </c>
      <c r="H52" s="2"/>
      <c r="I52" s="2"/>
      <c r="J52" s="2"/>
      <c r="K52" s="2"/>
      <c r="L52" s="27"/>
      <c r="M52" s="28">
        <f t="shared" si="1"/>
        <v>3.7</v>
      </c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6.5" customHeight="1" x14ac:dyDescent="0.25">
      <c r="A53" s="126"/>
      <c r="B53" s="29">
        <v>234215</v>
      </c>
      <c r="C53" s="30" t="s">
        <v>77</v>
      </c>
      <c r="D53" s="39"/>
      <c r="E53" s="40">
        <v>2</v>
      </c>
      <c r="F53" s="32" t="s">
        <v>32</v>
      </c>
      <c r="G53" s="40">
        <f t="shared" si="0"/>
        <v>6</v>
      </c>
      <c r="H53" s="2"/>
      <c r="I53" s="2"/>
      <c r="J53" s="2"/>
      <c r="K53" s="2"/>
      <c r="L53" s="27"/>
      <c r="M53" s="28">
        <f t="shared" si="1"/>
        <v>3</v>
      </c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6.5" customHeight="1" x14ac:dyDescent="0.25">
      <c r="A54" s="126"/>
      <c r="B54" s="29">
        <v>234219</v>
      </c>
      <c r="C54" s="30" t="s">
        <v>78</v>
      </c>
      <c r="D54" s="31"/>
      <c r="E54" s="32">
        <v>2</v>
      </c>
      <c r="F54" s="32" t="s">
        <v>32</v>
      </c>
      <c r="G54" s="32">
        <f t="shared" si="0"/>
        <v>6</v>
      </c>
      <c r="H54" s="2"/>
      <c r="I54" s="2"/>
      <c r="J54" s="2"/>
      <c r="K54" s="2"/>
      <c r="L54" s="27"/>
      <c r="M54" s="28">
        <f t="shared" si="1"/>
        <v>3</v>
      </c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25">
      <c r="A55" s="126"/>
      <c r="B55" s="29">
        <v>234261</v>
      </c>
      <c r="C55" s="30" t="s">
        <v>79</v>
      </c>
      <c r="D55" s="41"/>
      <c r="E55" s="38">
        <v>2</v>
      </c>
      <c r="F55" s="38" t="s">
        <v>30</v>
      </c>
      <c r="G55" s="38">
        <f t="shared" si="0"/>
        <v>7.4</v>
      </c>
      <c r="H55" s="2"/>
      <c r="I55" s="3"/>
      <c r="J55" s="2"/>
      <c r="K55" s="2"/>
      <c r="L55" s="2"/>
      <c r="M55" s="28">
        <f t="shared" si="1"/>
        <v>3.7</v>
      </c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5">
      <c r="A56" s="126"/>
      <c r="B56" s="29">
        <v>234270</v>
      </c>
      <c r="C56" s="30" t="s">
        <v>80</v>
      </c>
      <c r="D56" s="31"/>
      <c r="E56" s="32">
        <v>2</v>
      </c>
      <c r="F56" s="32" t="s">
        <v>38</v>
      </c>
      <c r="G56" s="32">
        <f t="shared" si="0"/>
        <v>5.4</v>
      </c>
      <c r="H56" s="2"/>
      <c r="I56" s="3"/>
      <c r="J56" s="2"/>
      <c r="K56" s="2"/>
      <c r="L56" s="2"/>
      <c r="M56" s="28">
        <f t="shared" si="1"/>
        <v>2.7</v>
      </c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25">
      <c r="A57" s="126"/>
      <c r="B57" s="29">
        <v>234235</v>
      </c>
      <c r="C57" s="30" t="s">
        <v>81</v>
      </c>
      <c r="D57" s="31"/>
      <c r="E57" s="32">
        <v>2</v>
      </c>
      <c r="F57" s="40" t="s">
        <v>30</v>
      </c>
      <c r="G57" s="32">
        <f t="shared" si="0"/>
        <v>7.4</v>
      </c>
      <c r="H57" s="2"/>
      <c r="I57" s="3"/>
      <c r="J57" s="2"/>
      <c r="K57" s="2"/>
      <c r="L57" s="2"/>
      <c r="M57" s="28">
        <f t="shared" si="1"/>
        <v>3.7</v>
      </c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5">
      <c r="A58" s="121"/>
      <c r="B58" s="34">
        <v>237275</v>
      </c>
      <c r="C58" s="35" t="s">
        <v>82</v>
      </c>
      <c r="D58" s="36"/>
      <c r="E58" s="37">
        <v>2</v>
      </c>
      <c r="F58" s="37" t="s">
        <v>43</v>
      </c>
      <c r="G58" s="37">
        <f t="shared" si="0"/>
        <v>6.6</v>
      </c>
      <c r="H58" s="2"/>
      <c r="I58" s="3"/>
      <c r="J58" s="2"/>
      <c r="K58" s="2"/>
      <c r="L58" s="2"/>
      <c r="M58" s="28">
        <f t="shared" si="1"/>
        <v>3.3</v>
      </c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6.5" customHeight="1" x14ac:dyDescent="0.25">
      <c r="A59" s="125" t="s">
        <v>83</v>
      </c>
      <c r="B59" s="26">
        <v>235105</v>
      </c>
      <c r="C59" s="24" t="s">
        <v>84</v>
      </c>
      <c r="D59" s="42"/>
      <c r="E59" s="23">
        <v>1</v>
      </c>
      <c r="F59" s="38" t="s">
        <v>30</v>
      </c>
      <c r="G59" s="32">
        <f t="shared" si="0"/>
        <v>3.7</v>
      </c>
      <c r="H59" s="2"/>
      <c r="I59" s="2"/>
      <c r="J59" s="2"/>
      <c r="K59" s="2"/>
      <c r="L59" s="2"/>
      <c r="M59" s="28">
        <f t="shared" si="1"/>
        <v>3.7</v>
      </c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6.5" customHeight="1" x14ac:dyDescent="0.25">
      <c r="A60" s="126"/>
      <c r="B60" s="32">
        <v>205221</v>
      </c>
      <c r="C60" s="30" t="s">
        <v>85</v>
      </c>
      <c r="D60" s="43"/>
      <c r="E60" s="29">
        <v>2</v>
      </c>
      <c r="F60" s="32" t="s">
        <v>30</v>
      </c>
      <c r="G60" s="32">
        <f t="shared" si="0"/>
        <v>7.4</v>
      </c>
      <c r="H60" s="2"/>
      <c r="I60" s="2"/>
      <c r="J60" s="2"/>
      <c r="K60" s="2"/>
      <c r="L60" s="2"/>
      <c r="M60" s="28">
        <f t="shared" si="1"/>
        <v>3.7</v>
      </c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6.5" customHeight="1" x14ac:dyDescent="0.25">
      <c r="A61" s="126"/>
      <c r="B61" s="32">
        <v>205222</v>
      </c>
      <c r="C61" s="30" t="s">
        <v>86</v>
      </c>
      <c r="D61" s="43"/>
      <c r="E61" s="29">
        <v>2</v>
      </c>
      <c r="F61" s="38" t="s">
        <v>38</v>
      </c>
      <c r="G61" s="32">
        <f t="shared" si="0"/>
        <v>5.4</v>
      </c>
      <c r="H61" s="2"/>
      <c r="I61" s="2"/>
      <c r="J61" s="2"/>
      <c r="K61" s="2"/>
      <c r="L61" s="2"/>
      <c r="M61" s="28">
        <f t="shared" si="1"/>
        <v>2.7</v>
      </c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6.5" customHeight="1" x14ac:dyDescent="0.25">
      <c r="A62" s="126"/>
      <c r="B62" s="32">
        <v>205223</v>
      </c>
      <c r="C62" s="30" t="s">
        <v>87</v>
      </c>
      <c r="D62" s="43"/>
      <c r="E62" s="29">
        <v>1</v>
      </c>
      <c r="F62" s="32" t="s">
        <v>70</v>
      </c>
      <c r="G62" s="32">
        <f t="shared" si="0"/>
        <v>4</v>
      </c>
      <c r="H62" s="2"/>
      <c r="I62" s="2"/>
      <c r="J62" s="2"/>
      <c r="K62" s="2"/>
      <c r="L62" s="27"/>
      <c r="M62" s="28">
        <f t="shared" si="1"/>
        <v>4</v>
      </c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6.5" customHeight="1" x14ac:dyDescent="0.25">
      <c r="A63" s="126"/>
      <c r="B63" s="32">
        <v>235110</v>
      </c>
      <c r="C63" s="33" t="s">
        <v>88</v>
      </c>
      <c r="D63" s="43"/>
      <c r="E63" s="29">
        <v>2</v>
      </c>
      <c r="F63" s="32" t="s">
        <v>89</v>
      </c>
      <c r="G63" s="32">
        <f t="shared" si="0"/>
        <v>4</v>
      </c>
      <c r="H63" s="2"/>
      <c r="I63" s="2"/>
      <c r="J63" s="2"/>
      <c r="K63" s="2"/>
      <c r="L63" s="27"/>
      <c r="M63" s="28">
        <f t="shared" si="1"/>
        <v>2</v>
      </c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6.5" customHeight="1" x14ac:dyDescent="0.25">
      <c r="A64" s="126"/>
      <c r="B64" s="32">
        <v>235226</v>
      </c>
      <c r="C64" s="30" t="s">
        <v>90</v>
      </c>
      <c r="D64" s="43"/>
      <c r="E64" s="29">
        <v>2</v>
      </c>
      <c r="F64" s="32" t="s">
        <v>38</v>
      </c>
      <c r="G64" s="32">
        <f t="shared" si="0"/>
        <v>5.4</v>
      </c>
      <c r="H64" s="2"/>
      <c r="I64" s="2"/>
      <c r="J64" s="2"/>
      <c r="K64" s="2"/>
      <c r="L64" s="27"/>
      <c r="M64" s="28">
        <f t="shared" si="1"/>
        <v>2.7</v>
      </c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6.5" customHeight="1" x14ac:dyDescent="0.25">
      <c r="A65" s="126"/>
      <c r="B65" s="32">
        <v>236271</v>
      </c>
      <c r="C65" s="30" t="s">
        <v>91</v>
      </c>
      <c r="D65" s="43"/>
      <c r="E65" s="29">
        <v>2</v>
      </c>
      <c r="F65" s="32" t="s">
        <v>32</v>
      </c>
      <c r="G65" s="32">
        <f t="shared" si="0"/>
        <v>6</v>
      </c>
      <c r="H65" s="2"/>
      <c r="I65" s="2"/>
      <c r="J65" s="2"/>
      <c r="K65" s="2"/>
      <c r="L65" s="27"/>
      <c r="M65" s="28">
        <f t="shared" si="1"/>
        <v>3</v>
      </c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6.5" customHeight="1" x14ac:dyDescent="0.25">
      <c r="A66" s="126"/>
      <c r="B66" s="32">
        <v>235250</v>
      </c>
      <c r="C66" s="30" t="s">
        <v>92</v>
      </c>
      <c r="D66" s="43"/>
      <c r="E66" s="44">
        <v>2</v>
      </c>
      <c r="F66" s="32" t="s">
        <v>70</v>
      </c>
      <c r="G66" s="32">
        <f t="shared" si="0"/>
        <v>8</v>
      </c>
      <c r="H66" s="2"/>
      <c r="I66" s="2"/>
      <c r="J66" s="2"/>
      <c r="K66" s="2"/>
      <c r="L66" s="27"/>
      <c r="M66" s="28">
        <f t="shared" si="1"/>
        <v>4</v>
      </c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6.5" customHeight="1" x14ac:dyDescent="0.25">
      <c r="A67" s="126"/>
      <c r="B67" s="32">
        <v>235231</v>
      </c>
      <c r="C67" s="30" t="s">
        <v>93</v>
      </c>
      <c r="D67" s="43"/>
      <c r="E67" s="44">
        <v>2</v>
      </c>
      <c r="F67" s="32" t="s">
        <v>43</v>
      </c>
      <c r="G67" s="32">
        <f t="shared" si="0"/>
        <v>6.6</v>
      </c>
      <c r="H67" s="2"/>
      <c r="I67" s="2"/>
      <c r="J67" s="2"/>
      <c r="K67" s="2"/>
      <c r="L67" s="27"/>
      <c r="M67" s="28">
        <f t="shared" si="1"/>
        <v>3.3</v>
      </c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6.5" customHeight="1" x14ac:dyDescent="0.25">
      <c r="A68" s="126"/>
      <c r="B68" s="32">
        <v>235251</v>
      </c>
      <c r="C68" s="30" t="s">
        <v>94</v>
      </c>
      <c r="D68" s="43"/>
      <c r="E68" s="44">
        <v>2</v>
      </c>
      <c r="F68" s="32" t="s">
        <v>70</v>
      </c>
      <c r="G68" s="32">
        <f t="shared" si="0"/>
        <v>8</v>
      </c>
      <c r="H68" s="2"/>
      <c r="I68" s="2"/>
      <c r="J68" s="2"/>
      <c r="K68" s="2"/>
      <c r="L68" s="27"/>
      <c r="M68" s="28">
        <f t="shared" si="1"/>
        <v>4</v>
      </c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6.5" customHeight="1" x14ac:dyDescent="0.25">
      <c r="A69" s="126"/>
      <c r="B69" s="32">
        <v>235150</v>
      </c>
      <c r="C69" s="33" t="s">
        <v>95</v>
      </c>
      <c r="D69" s="45"/>
      <c r="E69" s="46">
        <v>2</v>
      </c>
      <c r="F69" s="40" t="s">
        <v>30</v>
      </c>
      <c r="G69" s="32">
        <f t="shared" si="0"/>
        <v>7.4</v>
      </c>
      <c r="H69" s="2"/>
      <c r="I69" s="2"/>
      <c r="J69" s="2"/>
      <c r="K69" s="2"/>
      <c r="L69" s="27"/>
      <c r="M69" s="28">
        <f t="shared" si="1"/>
        <v>3.7</v>
      </c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6.5" customHeight="1" x14ac:dyDescent="0.25">
      <c r="A70" s="121"/>
      <c r="B70" s="47">
        <v>235338</v>
      </c>
      <c r="C70" s="48" t="s">
        <v>96</v>
      </c>
      <c r="D70" s="49"/>
      <c r="E70" s="34">
        <v>2</v>
      </c>
      <c r="F70" s="37" t="s">
        <v>43</v>
      </c>
      <c r="G70" s="37">
        <f t="shared" si="0"/>
        <v>6.6</v>
      </c>
      <c r="H70" s="2"/>
      <c r="I70" s="2"/>
      <c r="J70" s="2"/>
      <c r="K70" s="2"/>
      <c r="L70" s="27"/>
      <c r="M70" s="28">
        <f t="shared" si="1"/>
        <v>3.3</v>
      </c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6.5" customHeight="1" x14ac:dyDescent="0.25">
      <c r="A71" s="125" t="s">
        <v>97</v>
      </c>
      <c r="B71" s="26">
        <v>236106</v>
      </c>
      <c r="C71" s="24" t="s">
        <v>98</v>
      </c>
      <c r="D71" s="42"/>
      <c r="E71" s="23">
        <v>1</v>
      </c>
      <c r="F71" s="38" t="s">
        <v>70</v>
      </c>
      <c r="G71" s="38">
        <f t="shared" si="0"/>
        <v>4</v>
      </c>
      <c r="H71" s="2"/>
      <c r="I71" s="2"/>
      <c r="J71" s="2"/>
      <c r="K71" s="2"/>
      <c r="L71" s="27"/>
      <c r="M71" s="28">
        <f t="shared" si="1"/>
        <v>4</v>
      </c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6.5" customHeight="1" x14ac:dyDescent="0.25">
      <c r="A72" s="126"/>
      <c r="B72" s="32">
        <v>236213</v>
      </c>
      <c r="C72" s="33" t="s">
        <v>99</v>
      </c>
      <c r="D72" s="43"/>
      <c r="E72" s="29">
        <v>2</v>
      </c>
      <c r="F72" s="32" t="s">
        <v>32</v>
      </c>
      <c r="G72" s="32">
        <f t="shared" si="0"/>
        <v>6</v>
      </c>
      <c r="H72" s="2"/>
      <c r="I72" s="2"/>
      <c r="J72" s="2"/>
      <c r="K72" s="2"/>
      <c r="L72" s="27"/>
      <c r="M72" s="28">
        <f t="shared" si="1"/>
        <v>3</v>
      </c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6.5" customHeight="1" x14ac:dyDescent="0.25">
      <c r="A73" s="126"/>
      <c r="B73" s="32">
        <v>236224</v>
      </c>
      <c r="C73" s="50" t="s">
        <v>100</v>
      </c>
      <c r="D73" s="43"/>
      <c r="E73" s="29">
        <v>2</v>
      </c>
      <c r="F73" s="32" t="s">
        <v>36</v>
      </c>
      <c r="G73" s="32">
        <f t="shared" si="0"/>
        <v>4.5999999999999996</v>
      </c>
      <c r="H73" s="2"/>
      <c r="I73" s="3"/>
      <c r="J73" s="2"/>
      <c r="K73" s="2"/>
      <c r="L73" s="27"/>
      <c r="M73" s="28">
        <f t="shared" si="1"/>
        <v>2.2999999999999998</v>
      </c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6.5" customHeight="1" x14ac:dyDescent="0.25">
      <c r="A74" s="126"/>
      <c r="B74" s="32">
        <v>236111</v>
      </c>
      <c r="C74" s="50" t="s">
        <v>101</v>
      </c>
      <c r="D74" s="43"/>
      <c r="E74" s="29">
        <v>2</v>
      </c>
      <c r="F74" s="32" t="s">
        <v>38</v>
      </c>
      <c r="G74" s="32">
        <f t="shared" si="0"/>
        <v>5.4</v>
      </c>
      <c r="H74" s="2"/>
      <c r="I74" s="2"/>
      <c r="J74" s="2"/>
      <c r="K74" s="2"/>
      <c r="L74" s="27"/>
      <c r="M74" s="28">
        <f t="shared" si="1"/>
        <v>2.7</v>
      </c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6.5" customHeight="1" x14ac:dyDescent="0.25">
      <c r="A75" s="126"/>
      <c r="B75" s="32">
        <v>236224</v>
      </c>
      <c r="C75" s="50" t="s">
        <v>102</v>
      </c>
      <c r="D75" s="43"/>
      <c r="E75" s="29">
        <v>1</v>
      </c>
      <c r="F75" s="32" t="s">
        <v>43</v>
      </c>
      <c r="G75" s="32">
        <f t="shared" si="0"/>
        <v>3.3</v>
      </c>
      <c r="H75" s="2"/>
      <c r="I75" s="2"/>
      <c r="J75" s="2"/>
      <c r="K75" s="2"/>
      <c r="L75" s="27"/>
      <c r="M75" s="28">
        <f t="shared" si="1"/>
        <v>3.3</v>
      </c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6.5" customHeight="1" x14ac:dyDescent="0.25">
      <c r="A76" s="126"/>
      <c r="B76" s="32">
        <v>236225</v>
      </c>
      <c r="C76" s="50" t="s">
        <v>103</v>
      </c>
      <c r="D76" s="43"/>
      <c r="E76" s="29">
        <v>2</v>
      </c>
      <c r="F76" s="32" t="s">
        <v>32</v>
      </c>
      <c r="G76" s="32">
        <f t="shared" si="0"/>
        <v>6</v>
      </c>
      <c r="H76" s="2"/>
      <c r="I76" s="2"/>
      <c r="J76" s="2"/>
      <c r="K76" s="2"/>
      <c r="L76" s="27"/>
      <c r="M76" s="28">
        <f t="shared" si="1"/>
        <v>3</v>
      </c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6.5" customHeight="1" x14ac:dyDescent="0.25">
      <c r="A77" s="126"/>
      <c r="B77" s="51">
        <v>236229</v>
      </c>
      <c r="C77" s="52" t="s">
        <v>104</v>
      </c>
      <c r="D77" s="43"/>
      <c r="E77" s="29">
        <v>2</v>
      </c>
      <c r="F77" s="32" t="s">
        <v>70</v>
      </c>
      <c r="G77" s="32">
        <f t="shared" si="0"/>
        <v>8</v>
      </c>
      <c r="H77" s="2"/>
      <c r="I77" s="2"/>
      <c r="J77" s="2"/>
      <c r="K77" s="2"/>
      <c r="L77" s="27"/>
      <c r="M77" s="28">
        <f t="shared" si="1"/>
        <v>4</v>
      </c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6.5" customHeight="1" x14ac:dyDescent="0.25">
      <c r="A78" s="126"/>
      <c r="B78" s="32">
        <v>236268</v>
      </c>
      <c r="C78" s="30" t="s">
        <v>105</v>
      </c>
      <c r="D78" s="43"/>
      <c r="E78" s="29">
        <v>2</v>
      </c>
      <c r="F78" s="32" t="s">
        <v>38</v>
      </c>
      <c r="G78" s="32">
        <f t="shared" si="0"/>
        <v>5.4</v>
      </c>
      <c r="H78" s="2"/>
      <c r="I78" s="2"/>
      <c r="J78" s="2"/>
      <c r="K78" s="2"/>
      <c r="L78" s="27"/>
      <c r="M78" s="28">
        <f t="shared" si="1"/>
        <v>2.7</v>
      </c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6.5" customHeight="1" x14ac:dyDescent="0.25">
      <c r="A79" s="126"/>
      <c r="B79" s="32">
        <v>236234</v>
      </c>
      <c r="C79" s="30" t="s">
        <v>106</v>
      </c>
      <c r="D79" s="43"/>
      <c r="E79" s="29">
        <v>2</v>
      </c>
      <c r="F79" s="32" t="s">
        <v>38</v>
      </c>
      <c r="G79" s="32">
        <f t="shared" si="0"/>
        <v>5.4</v>
      </c>
      <c r="H79" s="2"/>
      <c r="I79" s="2"/>
      <c r="J79" s="2"/>
      <c r="K79" s="2"/>
      <c r="L79" s="27"/>
      <c r="M79" s="28">
        <f t="shared" si="1"/>
        <v>2.7</v>
      </c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6.5" customHeight="1" x14ac:dyDescent="0.25">
      <c r="A80" s="126"/>
      <c r="B80" s="53">
        <v>236252</v>
      </c>
      <c r="C80" s="48" t="s">
        <v>107</v>
      </c>
      <c r="D80" s="45"/>
      <c r="E80" s="29">
        <v>2</v>
      </c>
      <c r="F80" s="37" t="s">
        <v>30</v>
      </c>
      <c r="G80" s="37">
        <f t="shared" si="0"/>
        <v>7.4</v>
      </c>
      <c r="H80" s="2"/>
      <c r="I80" s="2"/>
      <c r="J80" s="2"/>
      <c r="K80" s="2"/>
      <c r="L80" s="27"/>
      <c r="M80" s="28">
        <f t="shared" si="1"/>
        <v>3.7</v>
      </c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6.5" customHeight="1" x14ac:dyDescent="0.25">
      <c r="A81" s="125" t="s">
        <v>108</v>
      </c>
      <c r="B81" s="23">
        <v>237107</v>
      </c>
      <c r="C81" s="24" t="s">
        <v>109</v>
      </c>
      <c r="D81" s="42"/>
      <c r="E81" s="23">
        <v>1</v>
      </c>
      <c r="F81" s="38" t="s">
        <v>43</v>
      </c>
      <c r="G81" s="38">
        <f t="shared" si="0"/>
        <v>3.3</v>
      </c>
      <c r="H81" s="2"/>
      <c r="I81" s="2"/>
      <c r="J81" s="2"/>
      <c r="K81" s="2"/>
      <c r="L81" s="27"/>
      <c r="M81" s="28">
        <f t="shared" si="1"/>
        <v>3.3</v>
      </c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6.5" customHeight="1" x14ac:dyDescent="0.25">
      <c r="A82" s="126"/>
      <c r="B82" s="29">
        <v>237312</v>
      </c>
      <c r="C82" s="30" t="s">
        <v>110</v>
      </c>
      <c r="D82" s="43"/>
      <c r="E82" s="29">
        <v>3</v>
      </c>
      <c r="F82" s="32" t="s">
        <v>30</v>
      </c>
      <c r="G82" s="32">
        <f t="shared" si="0"/>
        <v>11.100000000000001</v>
      </c>
      <c r="H82" s="2"/>
      <c r="I82" s="2"/>
      <c r="J82" s="2"/>
      <c r="K82" s="2"/>
      <c r="L82" s="27"/>
      <c r="M82" s="28">
        <f t="shared" si="1"/>
        <v>3.7</v>
      </c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6.5" customHeight="1" x14ac:dyDescent="0.25">
      <c r="A83" s="126"/>
      <c r="B83" s="29">
        <v>237227</v>
      </c>
      <c r="C83" s="30" t="s">
        <v>111</v>
      </c>
      <c r="D83" s="43"/>
      <c r="E83" s="29">
        <v>2</v>
      </c>
      <c r="F83" s="32" t="s">
        <v>30</v>
      </c>
      <c r="G83" s="32">
        <f t="shared" si="0"/>
        <v>7.4</v>
      </c>
      <c r="H83" s="2"/>
      <c r="I83" s="2"/>
      <c r="J83" s="2"/>
      <c r="K83" s="2"/>
      <c r="L83" s="27"/>
      <c r="M83" s="28">
        <f t="shared" si="1"/>
        <v>3.7</v>
      </c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6.5" customHeight="1" x14ac:dyDescent="0.25">
      <c r="A84" s="126"/>
      <c r="B84" s="29">
        <v>237228</v>
      </c>
      <c r="C84" s="30" t="s">
        <v>112</v>
      </c>
      <c r="D84" s="43"/>
      <c r="E84" s="29">
        <v>2</v>
      </c>
      <c r="F84" s="32" t="s">
        <v>70</v>
      </c>
      <c r="G84" s="32">
        <f t="shared" si="0"/>
        <v>8</v>
      </c>
      <c r="H84" s="2"/>
      <c r="I84" s="2"/>
      <c r="J84" s="2"/>
      <c r="K84" s="2"/>
      <c r="L84" s="27"/>
      <c r="M84" s="28">
        <f t="shared" si="1"/>
        <v>4</v>
      </c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6.5" customHeight="1" x14ac:dyDescent="0.25">
      <c r="A85" s="126"/>
      <c r="B85" s="54">
        <v>237232</v>
      </c>
      <c r="C85" s="52" t="s">
        <v>113</v>
      </c>
      <c r="D85" s="43"/>
      <c r="E85" s="44">
        <v>2</v>
      </c>
      <c r="F85" s="32" t="s">
        <v>36</v>
      </c>
      <c r="G85" s="32">
        <f t="shared" si="0"/>
        <v>4.5999999999999996</v>
      </c>
      <c r="H85" s="2"/>
      <c r="I85" s="2"/>
      <c r="J85" s="2"/>
      <c r="K85" s="2"/>
      <c r="L85" s="27"/>
      <c r="M85" s="28">
        <f t="shared" si="1"/>
        <v>2.2999999999999998</v>
      </c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6.5" customHeight="1" x14ac:dyDescent="0.25">
      <c r="A86" s="121"/>
      <c r="B86" s="55">
        <v>237240</v>
      </c>
      <c r="C86" s="56" t="s">
        <v>114</v>
      </c>
      <c r="D86" s="57"/>
      <c r="E86" s="58">
        <v>4</v>
      </c>
      <c r="F86" s="37" t="s">
        <v>70</v>
      </c>
      <c r="G86" s="37">
        <f t="shared" si="0"/>
        <v>16</v>
      </c>
      <c r="H86" s="2"/>
      <c r="I86" s="2"/>
      <c r="J86" s="2"/>
      <c r="K86" s="2"/>
      <c r="L86" s="27"/>
      <c r="M86" s="28">
        <f t="shared" si="1"/>
        <v>4</v>
      </c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6.5" customHeight="1" x14ac:dyDescent="0.25">
      <c r="A87" s="22" t="s">
        <v>115</v>
      </c>
      <c r="B87" s="23">
        <v>238108</v>
      </c>
      <c r="C87" s="24" t="s">
        <v>116</v>
      </c>
      <c r="D87" s="42"/>
      <c r="E87" s="23">
        <v>1</v>
      </c>
      <c r="F87" s="38" t="s">
        <v>30</v>
      </c>
      <c r="G87" s="32">
        <f t="shared" si="0"/>
        <v>3.7</v>
      </c>
      <c r="H87" s="2"/>
      <c r="I87" s="2"/>
      <c r="J87" s="2"/>
      <c r="K87" s="2"/>
      <c r="L87" s="27"/>
      <c r="M87" s="28">
        <f t="shared" si="1"/>
        <v>3.7</v>
      </c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6.5" customHeight="1" x14ac:dyDescent="0.25">
      <c r="A88" s="59"/>
      <c r="B88" s="29">
        <v>238314</v>
      </c>
      <c r="C88" s="30" t="s">
        <v>117</v>
      </c>
      <c r="D88" s="43"/>
      <c r="E88" s="29">
        <v>3</v>
      </c>
      <c r="F88" s="32" t="s">
        <v>70</v>
      </c>
      <c r="G88" s="32">
        <f t="shared" si="0"/>
        <v>12</v>
      </c>
      <c r="H88" s="2"/>
      <c r="I88" s="2"/>
      <c r="J88" s="2"/>
      <c r="K88" s="2"/>
      <c r="L88" s="27"/>
      <c r="M88" s="28">
        <f t="shared" si="1"/>
        <v>4</v>
      </c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6.5" customHeight="1" x14ac:dyDescent="0.25">
      <c r="A89" s="59"/>
      <c r="B89" s="60">
        <v>238615</v>
      </c>
      <c r="C89" s="61" t="s">
        <v>118</v>
      </c>
      <c r="D89" s="62"/>
      <c r="E89" s="60">
        <v>6</v>
      </c>
      <c r="F89" s="32" t="s">
        <v>70</v>
      </c>
      <c r="G89" s="32">
        <f t="shared" si="0"/>
        <v>24</v>
      </c>
      <c r="H89" s="2"/>
      <c r="I89" s="2"/>
      <c r="J89" s="2"/>
      <c r="K89" s="2"/>
      <c r="L89" s="27"/>
      <c r="M89" s="28">
        <f t="shared" si="1"/>
        <v>4</v>
      </c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6.5" customHeight="1" x14ac:dyDescent="0.25">
      <c r="A90" s="107" t="s">
        <v>119</v>
      </c>
      <c r="B90" s="108"/>
      <c r="C90" s="108"/>
      <c r="D90" s="63"/>
      <c r="E90" s="63">
        <f>SUM(E15:E54)+SUM(E55:E89)</f>
        <v>148</v>
      </c>
      <c r="F90" s="63"/>
      <c r="G90" s="63">
        <f>SUM(G15:G54)+SUM(G55:G89)</f>
        <v>478.9</v>
      </c>
      <c r="H90" s="2"/>
      <c r="I90" s="2"/>
      <c r="J90" s="2"/>
      <c r="K90" s="2"/>
      <c r="L90" s="27"/>
      <c r="M90" s="28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6.5" customHeight="1" x14ac:dyDescent="0.25">
      <c r="A91" s="64"/>
      <c r="B91" s="64"/>
      <c r="C91" s="2"/>
      <c r="D91" s="2"/>
      <c r="E91" s="64"/>
      <c r="F91" s="64"/>
      <c r="G91" s="65"/>
      <c r="H91" s="64"/>
      <c r="I91" s="2"/>
      <c r="J91" s="2"/>
      <c r="K91" s="2"/>
      <c r="L91" s="27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6.5" customHeight="1" x14ac:dyDescent="0.25">
      <c r="A92" s="7" t="s">
        <v>120</v>
      </c>
      <c r="B92" s="7"/>
      <c r="C92" s="109" t="s">
        <v>121</v>
      </c>
      <c r="D92" s="110"/>
      <c r="E92" s="110"/>
      <c r="F92" s="110"/>
      <c r="G92" s="111"/>
      <c r="H92" s="66"/>
      <c r="I92" s="2"/>
      <c r="J92" s="2"/>
      <c r="K92" s="2"/>
      <c r="L92" s="27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6.5" customHeight="1" x14ac:dyDescent="0.25">
      <c r="A93" s="12" t="s">
        <v>122</v>
      </c>
      <c r="B93" s="7"/>
      <c r="C93" s="112"/>
      <c r="D93" s="113"/>
      <c r="E93" s="113"/>
      <c r="F93" s="113"/>
      <c r="G93" s="114"/>
      <c r="H93" s="66"/>
      <c r="I93" s="2"/>
      <c r="J93" s="2"/>
      <c r="K93" s="2"/>
      <c r="L93" s="27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5">
      <c r="A94" s="10"/>
      <c r="B94" s="7"/>
      <c r="C94" s="112"/>
      <c r="D94" s="113"/>
      <c r="E94" s="113"/>
      <c r="F94" s="113"/>
      <c r="G94" s="114"/>
      <c r="H94" s="66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5">
      <c r="A95" s="10"/>
      <c r="B95" s="7"/>
      <c r="C95" s="115"/>
      <c r="D95" s="116"/>
      <c r="E95" s="116"/>
      <c r="F95" s="116"/>
      <c r="G95" s="117"/>
      <c r="H95" s="66"/>
      <c r="I95" s="2"/>
      <c r="J95" s="2"/>
      <c r="K95" s="2"/>
      <c r="L95" s="27"/>
      <c r="M95" s="67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5">
      <c r="A96" s="2"/>
      <c r="B96" s="2"/>
      <c r="C96" s="68"/>
      <c r="D96" s="68"/>
      <c r="E96" s="69"/>
      <c r="F96" s="69"/>
      <c r="G96" s="70"/>
      <c r="H96" s="10"/>
      <c r="I96" s="2"/>
      <c r="J96" s="2"/>
      <c r="K96" s="2"/>
      <c r="L96" s="27"/>
      <c r="M96" s="67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5">
      <c r="A97" s="2"/>
      <c r="B97" s="2"/>
      <c r="C97" s="71" t="s">
        <v>123</v>
      </c>
      <c r="D97" s="71"/>
      <c r="E97" s="72" t="s">
        <v>124</v>
      </c>
      <c r="F97" s="73">
        <f>G90/E90</f>
        <v>3.2358108108108108</v>
      </c>
      <c r="G97" s="73"/>
      <c r="H97" s="2"/>
      <c r="I97" s="2"/>
      <c r="J97" s="2"/>
      <c r="K97" s="2"/>
      <c r="L97" s="27"/>
      <c r="M97" s="67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5">
      <c r="A98" s="2"/>
      <c r="B98" s="2"/>
      <c r="C98" s="74" t="s">
        <v>125</v>
      </c>
      <c r="D98" s="74"/>
      <c r="E98" s="72"/>
      <c r="F98" s="72"/>
      <c r="G98" s="73"/>
      <c r="H98" s="2"/>
      <c r="I98" s="2"/>
      <c r="J98" s="2"/>
      <c r="K98" s="2"/>
      <c r="L98" s="27"/>
      <c r="M98" s="67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5">
      <c r="A99" s="2"/>
      <c r="B99" s="2"/>
      <c r="C99" s="71" t="s">
        <v>126</v>
      </c>
      <c r="D99" s="71"/>
      <c r="E99" s="64" t="s">
        <v>124</v>
      </c>
      <c r="F99" s="71" t="str">
        <f>IF(F97&gt;=3.51,"DENGAN PUJIAN",IF(F97&gt;=3.01,"SANGAT MEMUASKAN",IF(F97&gt;=2.76,"MEMUASKAN","Cukup")))</f>
        <v>SANGAT MEMUASKAN</v>
      </c>
      <c r="G99" s="10"/>
      <c r="H99" s="2"/>
      <c r="I99" s="2"/>
      <c r="J99" s="2"/>
      <c r="K99" s="2"/>
      <c r="L99" s="27"/>
      <c r="M99" s="67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5">
      <c r="A100" s="2"/>
      <c r="B100" s="2"/>
      <c r="C100" s="74" t="s">
        <v>127</v>
      </c>
      <c r="D100" s="74"/>
      <c r="E100" s="10"/>
      <c r="F100" s="74" t="str">
        <f>IF(F97&gt;=3.51,"(Cumlaude)",IF(F97&gt;=3.01,"(Very Satisfactory)",IF(F97&gt;=2.76,"(Satisfactory)","(Adequate)")))</f>
        <v>(Very Satisfactory)</v>
      </c>
      <c r="G100" s="10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5">
      <c r="A101" s="2"/>
      <c r="B101" s="75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5">
      <c r="A102" s="2"/>
      <c r="B102" s="76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5">
      <c r="A103" s="2"/>
      <c r="B103" s="2"/>
      <c r="C103" s="2" t="s">
        <v>44</v>
      </c>
      <c r="D103" s="2"/>
      <c r="E103" s="4" t="s">
        <v>128</v>
      </c>
      <c r="F103" s="2"/>
      <c r="G103" s="2"/>
      <c r="H103" s="3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5">
      <c r="A104" s="2"/>
      <c r="B104" s="2"/>
      <c r="C104" s="2"/>
      <c r="D104" s="2"/>
      <c r="E104" s="77"/>
      <c r="F104" s="12"/>
      <c r="G104" s="12"/>
      <c r="H104" s="3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5">
      <c r="A105" s="2"/>
      <c r="B105" s="2"/>
      <c r="C105" s="3"/>
      <c r="D105" s="2"/>
      <c r="E105" s="3" t="s">
        <v>129</v>
      </c>
      <c r="F105" s="2"/>
      <c r="G105" s="2"/>
      <c r="H105" s="13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5">
      <c r="A106" s="2"/>
      <c r="B106" s="2"/>
      <c r="C106" s="2"/>
      <c r="D106" s="2"/>
      <c r="E106" s="13"/>
      <c r="F106" s="2"/>
      <c r="G106" s="2"/>
      <c r="H106" s="13"/>
      <c r="I106" s="3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5">
      <c r="A107" s="2"/>
      <c r="B107" s="2"/>
      <c r="C107" s="2"/>
      <c r="D107" s="2"/>
      <c r="E107" s="13"/>
      <c r="F107" s="2"/>
      <c r="G107" s="2"/>
      <c r="H107" s="13"/>
      <c r="I107" s="3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9.5" customHeight="1" x14ac:dyDescent="0.25">
      <c r="A108" s="2"/>
      <c r="B108" s="2"/>
      <c r="C108" s="2"/>
      <c r="D108" s="2"/>
      <c r="E108" s="13"/>
      <c r="F108" s="2"/>
      <c r="G108" s="2"/>
      <c r="H108" s="13"/>
      <c r="I108" s="13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5">
      <c r="A109" s="2"/>
      <c r="B109" s="2"/>
      <c r="C109" s="2"/>
      <c r="D109" s="2"/>
      <c r="E109" s="13"/>
      <c r="F109" s="2"/>
      <c r="G109" s="2"/>
      <c r="H109" s="13"/>
      <c r="I109" s="13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5">
      <c r="A110" s="2"/>
      <c r="B110" s="2"/>
      <c r="C110" s="10"/>
      <c r="D110" s="2"/>
      <c r="E110" s="78" t="s">
        <v>130</v>
      </c>
      <c r="F110" s="2"/>
      <c r="G110" s="2"/>
      <c r="H110" s="13"/>
      <c r="I110" s="13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5">
      <c r="A111" s="2"/>
      <c r="B111" s="3"/>
      <c r="C111" s="3"/>
      <c r="D111" s="2"/>
      <c r="E111" s="79" t="s">
        <v>131</v>
      </c>
      <c r="F111" s="2"/>
      <c r="G111" s="2"/>
      <c r="H111" s="2"/>
      <c r="I111" s="13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5">
      <c r="A112" s="2"/>
      <c r="B112" s="2"/>
      <c r="C112" s="2"/>
      <c r="D112" s="2"/>
      <c r="E112" s="2"/>
      <c r="F112" s="2"/>
      <c r="G112" s="2"/>
      <c r="H112" s="2"/>
      <c r="I112" s="13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5">
      <c r="A113" s="2"/>
      <c r="B113" s="2"/>
      <c r="C113" s="2"/>
      <c r="D113" s="2"/>
      <c r="E113" s="2"/>
      <c r="F113" s="2"/>
      <c r="G113" s="2"/>
      <c r="H113" s="2"/>
      <c r="I113" s="13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5">
      <c r="A115" s="2"/>
      <c r="B115" s="2"/>
      <c r="C115" s="2"/>
      <c r="D115" s="2"/>
      <c r="E115" s="2"/>
      <c r="F115" s="2"/>
      <c r="G115" s="80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5">
      <c r="A126" s="2"/>
      <c r="B126" s="2"/>
      <c r="C126" s="2"/>
      <c r="D126" s="2"/>
      <c r="E126" s="2"/>
      <c r="F126" s="2"/>
      <c r="G126" s="2"/>
      <c r="H126" s="80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5">
      <c r="A147" s="2"/>
      <c r="B147" s="2"/>
      <c r="C147" s="2"/>
      <c r="D147" s="2"/>
      <c r="E147" s="2"/>
      <c r="F147" s="2"/>
      <c r="G147" s="2"/>
      <c r="H147" s="80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4">
    <mergeCell ref="A90:C90"/>
    <mergeCell ref="C92:G95"/>
    <mergeCell ref="A3:G3"/>
    <mergeCell ref="A4:G4"/>
    <mergeCell ref="A13:A14"/>
    <mergeCell ref="C13:D13"/>
    <mergeCell ref="C14:D14"/>
    <mergeCell ref="A15:A25"/>
    <mergeCell ref="A26:A36"/>
    <mergeCell ref="A37:A47"/>
    <mergeCell ref="A48:A58"/>
    <mergeCell ref="A59:A70"/>
    <mergeCell ref="A71:A80"/>
    <mergeCell ref="A81:A86"/>
  </mergeCells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topLeftCell="A85" workbookViewId="0">
      <selection activeCell="F101" sqref="F101"/>
    </sheetView>
  </sheetViews>
  <sheetFormatPr defaultColWidth="14.42578125" defaultRowHeight="15" customHeight="1" x14ac:dyDescent="0.25"/>
  <cols>
    <col min="1" max="1" width="7.28515625" customWidth="1"/>
    <col min="2" max="2" width="13.85546875" customWidth="1"/>
    <col min="3" max="3" width="55.85546875" customWidth="1"/>
    <col min="4" max="4" width="20.7109375" customWidth="1"/>
    <col min="5" max="7" width="13.28515625" customWidth="1"/>
    <col min="8" max="8" width="9.5703125" customWidth="1"/>
    <col min="9" max="9" width="11" customWidth="1"/>
    <col min="10" max="11" width="3.85546875" customWidth="1"/>
    <col min="12" max="12" width="4.28515625" customWidth="1"/>
    <col min="13" max="13" width="4.7109375" hidden="1" customWidth="1"/>
    <col min="14" max="26" width="8.7109375" customWidth="1"/>
  </cols>
  <sheetData>
    <row r="1" spans="1:26" ht="19.5" customHeight="1" x14ac:dyDescent="0.25">
      <c r="A1" s="1"/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 customHeight="1" x14ac:dyDescent="0.25">
      <c r="A2" s="2"/>
      <c r="B2" s="2"/>
      <c r="C2" s="2"/>
      <c r="D2" s="2"/>
      <c r="E2" s="2"/>
      <c r="F2" s="3"/>
      <c r="G2" s="3"/>
      <c r="H2" s="3"/>
      <c r="I2" s="4"/>
      <c r="J2" s="3"/>
      <c r="K2" s="3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7.25" customHeight="1" x14ac:dyDescent="0.25">
      <c r="A3" s="118" t="s">
        <v>0</v>
      </c>
      <c r="B3" s="113"/>
      <c r="C3" s="113"/>
      <c r="D3" s="113"/>
      <c r="E3" s="113"/>
      <c r="F3" s="113"/>
      <c r="G3" s="113"/>
      <c r="H3" s="5"/>
      <c r="I3" s="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 x14ac:dyDescent="0.25">
      <c r="A4" s="119"/>
      <c r="B4" s="113"/>
      <c r="C4" s="113"/>
      <c r="D4" s="113"/>
      <c r="E4" s="113"/>
      <c r="F4" s="113"/>
      <c r="G4" s="113"/>
      <c r="H4" s="6"/>
      <c r="I4" s="5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" customHeight="1" x14ac:dyDescent="0.25">
      <c r="A5" s="7" t="s">
        <v>1</v>
      </c>
      <c r="B5" s="7"/>
      <c r="C5" s="8" t="s">
        <v>229</v>
      </c>
      <c r="D5" s="7" t="s">
        <v>3</v>
      </c>
      <c r="E5" s="7" t="s">
        <v>132</v>
      </c>
      <c r="F5" s="9"/>
      <c r="G5" s="9"/>
      <c r="H5" s="9"/>
      <c r="I5" s="9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8" customHeight="1" x14ac:dyDescent="0.25">
      <c r="A6" s="10" t="s">
        <v>5</v>
      </c>
      <c r="B6" s="7"/>
      <c r="C6" s="11" t="s">
        <v>230</v>
      </c>
      <c r="D6" s="12" t="s">
        <v>7</v>
      </c>
      <c r="E6" s="12" t="s">
        <v>132</v>
      </c>
      <c r="F6" s="2"/>
      <c r="G6" s="2"/>
      <c r="H6" s="13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8" customHeight="1" x14ac:dyDescent="0.25">
      <c r="A7" s="14" t="s">
        <v>9</v>
      </c>
      <c r="B7" s="7"/>
      <c r="C7" s="7" t="s">
        <v>236</v>
      </c>
      <c r="D7" s="11"/>
      <c r="E7" s="7"/>
      <c r="F7" s="2"/>
      <c r="G7" s="2"/>
      <c r="H7" s="13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8" customHeight="1" x14ac:dyDescent="0.25">
      <c r="A8" s="12" t="s">
        <v>11</v>
      </c>
      <c r="B8" s="13"/>
      <c r="C8" s="12" t="s">
        <v>132</v>
      </c>
      <c r="D8" s="11"/>
      <c r="E8" s="7"/>
      <c r="F8" s="2"/>
      <c r="G8" s="2"/>
      <c r="H8" s="13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" customHeight="1" x14ac:dyDescent="0.25">
      <c r="A9" s="13" t="s">
        <v>13</v>
      </c>
      <c r="B9" s="2"/>
      <c r="C9" s="81" t="s">
        <v>237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" customHeight="1" x14ac:dyDescent="0.25">
      <c r="A10" s="16"/>
      <c r="B10" s="16"/>
      <c r="C10" s="16"/>
      <c r="D10" s="16"/>
      <c r="E10" s="16"/>
      <c r="F10" s="16"/>
      <c r="G10" s="16"/>
      <c r="H10" s="2"/>
      <c r="I10" s="13"/>
      <c r="J10" s="13"/>
      <c r="K10" s="13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 x14ac:dyDescent="0.25">
      <c r="A11" s="120" t="s">
        <v>15</v>
      </c>
      <c r="B11" s="17" t="s">
        <v>16</v>
      </c>
      <c r="C11" s="122" t="s">
        <v>17</v>
      </c>
      <c r="D11" s="123"/>
      <c r="E11" s="17" t="s">
        <v>18</v>
      </c>
      <c r="F11" s="17" t="s">
        <v>19</v>
      </c>
      <c r="G11" s="17" t="s">
        <v>20</v>
      </c>
      <c r="H11" s="18"/>
      <c r="I11" s="2"/>
      <c r="J11" s="13"/>
      <c r="K11" s="13"/>
      <c r="L11" s="2"/>
      <c r="M11" s="19" t="s">
        <v>21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25">
      <c r="A12" s="121"/>
      <c r="B12" s="20" t="s">
        <v>22</v>
      </c>
      <c r="C12" s="124" t="s">
        <v>23</v>
      </c>
      <c r="D12" s="117"/>
      <c r="E12" s="20" t="s">
        <v>24</v>
      </c>
      <c r="F12" s="20" t="s">
        <v>25</v>
      </c>
      <c r="G12" s="20" t="s">
        <v>26</v>
      </c>
      <c r="H12" s="2"/>
      <c r="I12" s="2"/>
      <c r="J12" s="13"/>
      <c r="K12" s="13"/>
      <c r="L12" s="2"/>
      <c r="M12" s="21" t="s">
        <v>27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6.5" customHeight="1" x14ac:dyDescent="0.25">
      <c r="A13" s="125" t="s">
        <v>28</v>
      </c>
      <c r="B13" s="23">
        <v>231101</v>
      </c>
      <c r="C13" s="24" t="s">
        <v>133</v>
      </c>
      <c r="D13" s="25"/>
      <c r="E13" s="26">
        <v>1</v>
      </c>
      <c r="F13" s="26" t="s">
        <v>43</v>
      </c>
      <c r="G13" s="26">
        <f t="shared" ref="G13:G87" si="0">E13*M13</f>
        <v>3.3</v>
      </c>
      <c r="H13" s="2"/>
      <c r="I13" s="2"/>
      <c r="J13" s="13"/>
      <c r="K13" s="13"/>
      <c r="L13" s="27"/>
      <c r="M13" s="28">
        <f t="shared" ref="M13:M87" si="1">IF(F13="A",4,IF(F13="A-",3.7,IF(F13="B+",3.3,IF(F13="B",3,IF(F13="B-",2.7,IF(F13="C+",2.3,IF(F13="C",2,IF(F13="D",1))))))))</f>
        <v>3.3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6.5" customHeight="1" x14ac:dyDescent="0.25">
      <c r="A14" s="126"/>
      <c r="B14" s="29">
        <v>231209</v>
      </c>
      <c r="C14" s="30" t="s">
        <v>134</v>
      </c>
      <c r="D14" s="31"/>
      <c r="E14" s="32">
        <v>2</v>
      </c>
      <c r="F14" s="32" t="s">
        <v>30</v>
      </c>
      <c r="G14" s="32">
        <f t="shared" si="0"/>
        <v>7.4</v>
      </c>
      <c r="H14" s="2"/>
      <c r="I14" s="2"/>
      <c r="J14" s="13"/>
      <c r="K14" s="13"/>
      <c r="L14" s="27"/>
      <c r="M14" s="28">
        <f t="shared" si="1"/>
        <v>3.7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6.5" customHeight="1" x14ac:dyDescent="0.25">
      <c r="A15" s="126"/>
      <c r="B15" s="29">
        <v>231213</v>
      </c>
      <c r="C15" s="30" t="s">
        <v>135</v>
      </c>
      <c r="D15" s="31"/>
      <c r="E15" s="32">
        <v>2</v>
      </c>
      <c r="F15" s="32" t="s">
        <v>43</v>
      </c>
      <c r="G15" s="32">
        <f t="shared" si="0"/>
        <v>6.6</v>
      </c>
      <c r="H15" s="2"/>
      <c r="I15" s="2"/>
      <c r="J15" s="2"/>
      <c r="K15" s="2"/>
      <c r="L15" s="27"/>
      <c r="M15" s="28">
        <f t="shared" si="1"/>
        <v>3.3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6.5" customHeight="1" x14ac:dyDescent="0.25">
      <c r="A16" s="126"/>
      <c r="B16" s="29">
        <v>231204</v>
      </c>
      <c r="C16" s="82" t="s">
        <v>136</v>
      </c>
      <c r="D16" s="31"/>
      <c r="E16" s="32">
        <v>2</v>
      </c>
      <c r="F16" s="32" t="s">
        <v>43</v>
      </c>
      <c r="G16" s="32">
        <f t="shared" si="0"/>
        <v>6.6</v>
      </c>
      <c r="H16" s="2"/>
      <c r="I16" s="2"/>
      <c r="J16" s="2"/>
      <c r="K16" s="2"/>
      <c r="L16" s="27"/>
      <c r="M16" s="28">
        <f t="shared" si="1"/>
        <v>3.3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6.5" customHeight="1" x14ac:dyDescent="0.25">
      <c r="A17" s="126"/>
      <c r="B17" s="29">
        <v>231201</v>
      </c>
      <c r="C17" s="30" t="s">
        <v>35</v>
      </c>
      <c r="D17" s="31"/>
      <c r="E17" s="32">
        <v>2</v>
      </c>
      <c r="F17" s="32" t="s">
        <v>36</v>
      </c>
      <c r="G17" s="32">
        <f t="shared" si="0"/>
        <v>4.5999999999999996</v>
      </c>
      <c r="H17" s="2"/>
      <c r="I17" s="2"/>
      <c r="J17" s="2"/>
      <c r="K17" s="2"/>
      <c r="L17" s="27"/>
      <c r="M17" s="28">
        <f t="shared" si="1"/>
        <v>2.2999999999999998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6.5" customHeight="1" x14ac:dyDescent="0.25">
      <c r="A18" s="126"/>
      <c r="B18" s="29">
        <v>231205</v>
      </c>
      <c r="C18" s="30" t="s">
        <v>37</v>
      </c>
      <c r="D18" s="31"/>
      <c r="E18" s="32">
        <v>2</v>
      </c>
      <c r="F18" s="32" t="s">
        <v>43</v>
      </c>
      <c r="G18" s="32">
        <f t="shared" si="0"/>
        <v>6.6</v>
      </c>
      <c r="H18" s="2"/>
      <c r="I18" s="2"/>
      <c r="J18" s="2"/>
      <c r="K18" s="2"/>
      <c r="L18" s="27"/>
      <c r="M18" s="28">
        <f t="shared" si="1"/>
        <v>3.3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6.5" customHeight="1" x14ac:dyDescent="0.25">
      <c r="A19" s="126"/>
      <c r="B19" s="29">
        <v>231208</v>
      </c>
      <c r="C19" s="30" t="s">
        <v>39</v>
      </c>
      <c r="D19" s="31"/>
      <c r="E19" s="32">
        <v>2</v>
      </c>
      <c r="F19" s="32" t="s">
        <v>38</v>
      </c>
      <c r="G19" s="32">
        <f t="shared" si="0"/>
        <v>5.4</v>
      </c>
      <c r="H19" s="2"/>
      <c r="I19" s="2"/>
      <c r="J19" s="2"/>
      <c r="K19" s="2"/>
      <c r="L19" s="27"/>
      <c r="M19" s="28">
        <f t="shared" si="1"/>
        <v>2.7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6.5" customHeight="1" x14ac:dyDescent="0.25">
      <c r="A20" s="126"/>
      <c r="B20" s="29">
        <v>231212</v>
      </c>
      <c r="C20" s="30" t="s">
        <v>40</v>
      </c>
      <c r="D20" s="31"/>
      <c r="E20" s="32">
        <v>2</v>
      </c>
      <c r="F20" s="32" t="s">
        <v>38</v>
      </c>
      <c r="G20" s="32">
        <f t="shared" si="0"/>
        <v>5.4</v>
      </c>
      <c r="H20" s="2"/>
      <c r="I20" s="2"/>
      <c r="J20" s="2"/>
      <c r="K20" s="2"/>
      <c r="L20" s="27"/>
      <c r="M20" s="28">
        <f t="shared" si="1"/>
        <v>2.7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6.5" customHeight="1" x14ac:dyDescent="0.25">
      <c r="A21" s="126"/>
      <c r="B21" s="29">
        <v>231249</v>
      </c>
      <c r="C21" s="30" t="s">
        <v>41</v>
      </c>
      <c r="D21" s="31"/>
      <c r="E21" s="32">
        <v>2</v>
      </c>
      <c r="F21" s="32" t="s">
        <v>89</v>
      </c>
      <c r="G21" s="32">
        <f t="shared" si="0"/>
        <v>4</v>
      </c>
      <c r="H21" s="2"/>
      <c r="I21" s="2"/>
      <c r="J21" s="2"/>
      <c r="K21" s="2"/>
      <c r="L21" s="27"/>
      <c r="M21" s="28">
        <f t="shared" si="1"/>
        <v>2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6.5" customHeight="1" x14ac:dyDescent="0.25">
      <c r="A22" s="126"/>
      <c r="B22" s="29">
        <v>231220</v>
      </c>
      <c r="C22" s="30" t="s">
        <v>42</v>
      </c>
      <c r="D22" s="31"/>
      <c r="E22" s="32">
        <v>2</v>
      </c>
      <c r="F22" s="32" t="s">
        <v>30</v>
      </c>
      <c r="G22" s="32">
        <f t="shared" si="0"/>
        <v>7.4</v>
      </c>
      <c r="H22" s="2"/>
      <c r="I22" s="13" t="s">
        <v>44</v>
      </c>
      <c r="J22" s="13"/>
      <c r="K22" s="13"/>
      <c r="L22" s="27"/>
      <c r="M22" s="28">
        <f t="shared" si="1"/>
        <v>3.7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6.5" customHeight="1" x14ac:dyDescent="0.25">
      <c r="A23" s="121"/>
      <c r="B23" s="34">
        <v>231223</v>
      </c>
      <c r="C23" s="35" t="s">
        <v>45</v>
      </c>
      <c r="D23" s="36"/>
      <c r="E23" s="37">
        <v>2</v>
      </c>
      <c r="F23" s="37" t="s">
        <v>32</v>
      </c>
      <c r="G23" s="37">
        <f t="shared" si="0"/>
        <v>6</v>
      </c>
      <c r="H23" s="2"/>
      <c r="I23" s="2"/>
      <c r="J23" s="13"/>
      <c r="K23" s="13"/>
      <c r="L23" s="27"/>
      <c r="M23" s="28">
        <f t="shared" si="1"/>
        <v>3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6.5" customHeight="1" x14ac:dyDescent="0.25">
      <c r="A24" s="125" t="s">
        <v>46</v>
      </c>
      <c r="B24" s="23">
        <v>232102</v>
      </c>
      <c r="C24" s="24" t="s">
        <v>137</v>
      </c>
      <c r="D24" s="25"/>
      <c r="E24" s="26">
        <v>1</v>
      </c>
      <c r="F24" s="38" t="s">
        <v>70</v>
      </c>
      <c r="G24" s="38">
        <f t="shared" si="0"/>
        <v>4</v>
      </c>
      <c r="H24" s="2"/>
      <c r="I24" s="2"/>
      <c r="J24" s="2"/>
      <c r="K24" s="2"/>
      <c r="L24" s="27"/>
      <c r="M24" s="28">
        <f t="shared" si="1"/>
        <v>4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6.5" customHeight="1" x14ac:dyDescent="0.25">
      <c r="A25" s="126"/>
      <c r="B25" s="29">
        <v>232210</v>
      </c>
      <c r="C25" s="30" t="s">
        <v>138</v>
      </c>
      <c r="D25" s="31"/>
      <c r="E25" s="32">
        <v>2</v>
      </c>
      <c r="F25" s="32" t="s">
        <v>70</v>
      </c>
      <c r="G25" s="32">
        <f t="shared" si="0"/>
        <v>8</v>
      </c>
      <c r="H25" s="2"/>
      <c r="I25" s="2"/>
      <c r="J25" s="13"/>
      <c r="K25" s="13"/>
      <c r="L25" s="27"/>
      <c r="M25" s="28">
        <f t="shared" si="1"/>
        <v>4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6.5" customHeight="1" x14ac:dyDescent="0.25">
      <c r="A26" s="126"/>
      <c r="B26" s="29">
        <v>232206</v>
      </c>
      <c r="C26" s="30" t="s">
        <v>139</v>
      </c>
      <c r="D26" s="31"/>
      <c r="E26" s="32">
        <v>2</v>
      </c>
      <c r="F26" s="32" t="s">
        <v>30</v>
      </c>
      <c r="G26" s="32">
        <f t="shared" si="0"/>
        <v>7.4</v>
      </c>
      <c r="H26" s="2"/>
      <c r="I26" s="2"/>
      <c r="J26" s="13"/>
      <c r="K26" s="13"/>
      <c r="L26" s="27"/>
      <c r="M26" s="28">
        <f t="shared" si="1"/>
        <v>3.7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6.5" customHeight="1" x14ac:dyDescent="0.25">
      <c r="A27" s="126"/>
      <c r="B27" s="29">
        <v>232205</v>
      </c>
      <c r="C27" s="33" t="s">
        <v>140</v>
      </c>
      <c r="D27" s="31"/>
      <c r="E27" s="32">
        <v>2</v>
      </c>
      <c r="F27" s="32" t="s">
        <v>43</v>
      </c>
      <c r="G27" s="32">
        <f t="shared" si="0"/>
        <v>6.6</v>
      </c>
      <c r="H27" s="2"/>
      <c r="I27" s="2"/>
      <c r="J27" s="2"/>
      <c r="K27" s="2"/>
      <c r="L27" s="27"/>
      <c r="M27" s="28">
        <f t="shared" si="1"/>
        <v>3.3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6.5" customHeight="1" x14ac:dyDescent="0.25">
      <c r="A28" s="126"/>
      <c r="B28" s="29">
        <v>232202</v>
      </c>
      <c r="C28" s="30" t="s">
        <v>51</v>
      </c>
      <c r="D28" s="31"/>
      <c r="E28" s="32">
        <v>2</v>
      </c>
      <c r="F28" s="32" t="s">
        <v>38</v>
      </c>
      <c r="G28" s="32">
        <f t="shared" si="0"/>
        <v>5.4</v>
      </c>
      <c r="H28" s="2"/>
      <c r="I28" s="2"/>
      <c r="J28" s="13"/>
      <c r="K28" s="13"/>
      <c r="L28" s="27"/>
      <c r="M28" s="28">
        <f t="shared" si="1"/>
        <v>2.7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6.5" customHeight="1" x14ac:dyDescent="0.25">
      <c r="A29" s="126"/>
      <c r="B29" s="29">
        <v>233206</v>
      </c>
      <c r="C29" s="30" t="s">
        <v>52</v>
      </c>
      <c r="D29" s="31"/>
      <c r="E29" s="32">
        <v>2</v>
      </c>
      <c r="F29" s="32" t="s">
        <v>32</v>
      </c>
      <c r="G29" s="32">
        <f t="shared" si="0"/>
        <v>6</v>
      </c>
      <c r="H29" s="2"/>
      <c r="I29" s="2"/>
      <c r="J29" s="2"/>
      <c r="K29" s="2"/>
      <c r="L29" s="27"/>
      <c r="M29" s="28">
        <f t="shared" si="1"/>
        <v>3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6.5" customHeight="1" x14ac:dyDescent="0.25">
      <c r="A30" s="126"/>
      <c r="B30" s="29">
        <v>232209</v>
      </c>
      <c r="C30" s="30" t="s">
        <v>53</v>
      </c>
      <c r="D30" s="31"/>
      <c r="E30" s="32">
        <v>2</v>
      </c>
      <c r="F30" s="32" t="s">
        <v>43</v>
      </c>
      <c r="G30" s="32">
        <f t="shared" si="0"/>
        <v>6.6</v>
      </c>
      <c r="H30" s="2"/>
      <c r="I30" s="2"/>
      <c r="J30" s="2"/>
      <c r="K30" s="2"/>
      <c r="L30" s="27"/>
      <c r="M30" s="28">
        <f t="shared" si="1"/>
        <v>3.3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6.5" customHeight="1" x14ac:dyDescent="0.25">
      <c r="A31" s="126"/>
      <c r="B31" s="29">
        <v>232213</v>
      </c>
      <c r="C31" s="30" t="s">
        <v>54</v>
      </c>
      <c r="D31" s="31"/>
      <c r="E31" s="32">
        <v>2</v>
      </c>
      <c r="F31" s="32" t="s">
        <v>32</v>
      </c>
      <c r="G31" s="32">
        <f t="shared" si="0"/>
        <v>6</v>
      </c>
      <c r="H31" s="2"/>
      <c r="I31" s="2"/>
      <c r="J31" s="2"/>
      <c r="K31" s="2"/>
      <c r="L31" s="27"/>
      <c r="M31" s="28">
        <f t="shared" si="1"/>
        <v>3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6.5" customHeight="1" x14ac:dyDescent="0.25">
      <c r="A32" s="126"/>
      <c r="B32" s="29">
        <v>232217</v>
      </c>
      <c r="C32" s="30" t="s">
        <v>55</v>
      </c>
      <c r="D32" s="31"/>
      <c r="E32" s="32">
        <v>2</v>
      </c>
      <c r="F32" s="32" t="s">
        <v>36</v>
      </c>
      <c r="G32" s="32">
        <f t="shared" si="0"/>
        <v>4.5999999999999996</v>
      </c>
      <c r="H32" s="2"/>
      <c r="I32" s="2"/>
      <c r="J32" s="2"/>
      <c r="K32" s="2"/>
      <c r="L32" s="27"/>
      <c r="M32" s="28">
        <f t="shared" si="1"/>
        <v>2.2999999999999998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6.5" customHeight="1" x14ac:dyDescent="0.25">
      <c r="A33" s="126"/>
      <c r="B33" s="29">
        <v>232221</v>
      </c>
      <c r="C33" s="30" t="s">
        <v>56</v>
      </c>
      <c r="D33" s="31"/>
      <c r="E33" s="32">
        <v>2</v>
      </c>
      <c r="F33" s="32" t="s">
        <v>32</v>
      </c>
      <c r="G33" s="32">
        <f t="shared" si="0"/>
        <v>6</v>
      </c>
      <c r="H33" s="2"/>
      <c r="I33" s="2"/>
      <c r="J33" s="2"/>
      <c r="K33" s="2"/>
      <c r="L33" s="27"/>
      <c r="M33" s="28">
        <f t="shared" si="1"/>
        <v>3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6.5" customHeight="1" x14ac:dyDescent="0.25">
      <c r="A34" s="121"/>
      <c r="B34" s="34">
        <v>232236</v>
      </c>
      <c r="C34" s="35" t="s">
        <v>57</v>
      </c>
      <c r="D34" s="36"/>
      <c r="E34" s="37">
        <v>2</v>
      </c>
      <c r="F34" s="37" t="s">
        <v>70</v>
      </c>
      <c r="G34" s="37">
        <f t="shared" si="0"/>
        <v>8</v>
      </c>
      <c r="H34" s="2"/>
      <c r="I34" s="2"/>
      <c r="J34" s="2"/>
      <c r="K34" s="2"/>
      <c r="L34" s="27"/>
      <c r="M34" s="28">
        <f t="shared" si="1"/>
        <v>4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6.5" customHeight="1" x14ac:dyDescent="0.25">
      <c r="A35" s="125" t="s">
        <v>58</v>
      </c>
      <c r="B35" s="23">
        <v>233103</v>
      </c>
      <c r="C35" s="24" t="s">
        <v>141</v>
      </c>
      <c r="D35" s="25"/>
      <c r="E35" s="26">
        <v>1</v>
      </c>
      <c r="F35" s="38" t="s">
        <v>70</v>
      </c>
      <c r="G35" s="32">
        <f t="shared" si="0"/>
        <v>4</v>
      </c>
      <c r="H35" s="2"/>
      <c r="I35" s="2"/>
      <c r="J35" s="2"/>
      <c r="K35" s="2"/>
      <c r="L35" s="27"/>
      <c r="M35" s="28">
        <f t="shared" si="1"/>
        <v>4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6.5" customHeight="1" x14ac:dyDescent="0.25">
      <c r="A36" s="126"/>
      <c r="B36" s="29">
        <v>233211</v>
      </c>
      <c r="C36" s="30" t="s">
        <v>142</v>
      </c>
      <c r="D36" s="31"/>
      <c r="E36" s="32">
        <v>2</v>
      </c>
      <c r="F36" s="32" t="s">
        <v>30</v>
      </c>
      <c r="G36" s="32">
        <f t="shared" si="0"/>
        <v>7.4</v>
      </c>
      <c r="H36" s="2"/>
      <c r="I36" s="2"/>
      <c r="J36" s="2"/>
      <c r="K36" s="2"/>
      <c r="L36" s="27"/>
      <c r="M36" s="28">
        <f t="shared" si="1"/>
        <v>3.7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6.5" customHeight="1" x14ac:dyDescent="0.25">
      <c r="A37" s="126"/>
      <c r="B37" s="29">
        <v>233208</v>
      </c>
      <c r="C37" s="33" t="s">
        <v>143</v>
      </c>
      <c r="D37" s="31"/>
      <c r="E37" s="32">
        <v>2</v>
      </c>
      <c r="F37" s="32" t="s">
        <v>30</v>
      </c>
      <c r="G37" s="32">
        <f t="shared" si="0"/>
        <v>7.4</v>
      </c>
      <c r="H37" s="2"/>
      <c r="I37" s="2"/>
      <c r="J37" s="2"/>
      <c r="K37" s="2"/>
      <c r="L37" s="27"/>
      <c r="M37" s="28">
        <f t="shared" si="1"/>
        <v>3.7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6.5" customHeight="1" x14ac:dyDescent="0.25">
      <c r="A38" s="126"/>
      <c r="B38" s="29">
        <v>233203</v>
      </c>
      <c r="C38" s="30" t="s">
        <v>62</v>
      </c>
      <c r="D38" s="31"/>
      <c r="E38" s="32">
        <v>2</v>
      </c>
      <c r="F38" s="32" t="s">
        <v>43</v>
      </c>
      <c r="G38" s="32">
        <f t="shared" si="0"/>
        <v>6.6</v>
      </c>
      <c r="H38" s="2"/>
      <c r="I38" s="2"/>
      <c r="J38" s="2"/>
      <c r="K38" s="2"/>
      <c r="L38" s="27"/>
      <c r="M38" s="28">
        <f t="shared" si="1"/>
        <v>3.3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6.5" customHeight="1" x14ac:dyDescent="0.25">
      <c r="A39" s="126"/>
      <c r="B39" s="29">
        <v>235238</v>
      </c>
      <c r="C39" s="30" t="s">
        <v>63</v>
      </c>
      <c r="D39" s="31"/>
      <c r="E39" s="32">
        <v>2</v>
      </c>
      <c r="F39" s="32" t="s">
        <v>43</v>
      </c>
      <c r="G39" s="32">
        <f t="shared" si="0"/>
        <v>6.6</v>
      </c>
      <c r="H39" s="2"/>
      <c r="I39" s="2"/>
      <c r="J39" s="2"/>
      <c r="K39" s="2"/>
      <c r="L39" s="27"/>
      <c r="M39" s="28">
        <f t="shared" si="1"/>
        <v>3.3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6.5" customHeight="1" x14ac:dyDescent="0.25">
      <c r="A40" s="126"/>
      <c r="B40" s="29">
        <v>233210</v>
      </c>
      <c r="C40" s="30" t="s">
        <v>64</v>
      </c>
      <c r="D40" s="31"/>
      <c r="E40" s="32">
        <v>2</v>
      </c>
      <c r="F40" s="32" t="s">
        <v>38</v>
      </c>
      <c r="G40" s="32">
        <f t="shared" si="0"/>
        <v>5.4</v>
      </c>
      <c r="H40" s="2"/>
      <c r="I40" s="2"/>
      <c r="J40" s="2"/>
      <c r="K40" s="2"/>
      <c r="L40" s="27"/>
      <c r="M40" s="28">
        <f t="shared" si="1"/>
        <v>2.7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6.5" customHeight="1" x14ac:dyDescent="0.25">
      <c r="A41" s="126"/>
      <c r="B41" s="29">
        <v>233214</v>
      </c>
      <c r="C41" s="30" t="s">
        <v>65</v>
      </c>
      <c r="D41" s="31"/>
      <c r="E41" s="32">
        <v>2</v>
      </c>
      <c r="F41" s="32" t="s">
        <v>70</v>
      </c>
      <c r="G41" s="32">
        <f t="shared" si="0"/>
        <v>8</v>
      </c>
      <c r="H41" s="2"/>
      <c r="I41" s="2"/>
      <c r="J41" s="2"/>
      <c r="K41" s="2"/>
      <c r="L41" s="27"/>
      <c r="M41" s="28">
        <f t="shared" si="1"/>
        <v>4</v>
      </c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6.5" customHeight="1" x14ac:dyDescent="0.25">
      <c r="A42" s="126"/>
      <c r="B42" s="29">
        <v>233218</v>
      </c>
      <c r="C42" s="30" t="s">
        <v>66</v>
      </c>
      <c r="D42" s="31"/>
      <c r="E42" s="32">
        <v>2</v>
      </c>
      <c r="F42" s="32" t="s">
        <v>38</v>
      </c>
      <c r="G42" s="32">
        <f t="shared" si="0"/>
        <v>5.4</v>
      </c>
      <c r="H42" s="2"/>
      <c r="I42" s="2"/>
      <c r="J42" s="2"/>
      <c r="K42" s="2"/>
      <c r="L42" s="27"/>
      <c r="M42" s="28">
        <f t="shared" si="1"/>
        <v>2.7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6.5" customHeight="1" x14ac:dyDescent="0.25">
      <c r="A43" s="126"/>
      <c r="B43" s="29">
        <v>233222</v>
      </c>
      <c r="C43" s="30" t="s">
        <v>67</v>
      </c>
      <c r="D43" s="31"/>
      <c r="E43" s="32">
        <v>2</v>
      </c>
      <c r="F43" s="32" t="s">
        <v>30</v>
      </c>
      <c r="G43" s="32">
        <f t="shared" si="0"/>
        <v>7.4</v>
      </c>
      <c r="H43" s="2"/>
      <c r="I43" s="2"/>
      <c r="J43" s="2"/>
      <c r="K43" s="2"/>
      <c r="L43" s="27"/>
      <c r="M43" s="28">
        <f t="shared" si="1"/>
        <v>3.7</v>
      </c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6.5" customHeight="1" x14ac:dyDescent="0.25">
      <c r="A44" s="126"/>
      <c r="B44" s="29">
        <v>233259</v>
      </c>
      <c r="C44" s="30" t="s">
        <v>68</v>
      </c>
      <c r="D44" s="31"/>
      <c r="E44" s="32">
        <v>2</v>
      </c>
      <c r="F44" s="32" t="s">
        <v>70</v>
      </c>
      <c r="G44" s="32">
        <f t="shared" si="0"/>
        <v>8</v>
      </c>
      <c r="H44" s="2"/>
      <c r="I44" s="2"/>
      <c r="J44" s="2"/>
      <c r="K44" s="2"/>
      <c r="L44" s="27"/>
      <c r="M44" s="28">
        <f t="shared" si="1"/>
        <v>4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6.5" customHeight="1" x14ac:dyDescent="0.25">
      <c r="A45" s="121"/>
      <c r="B45" s="34">
        <v>233237</v>
      </c>
      <c r="C45" s="35" t="s">
        <v>69</v>
      </c>
      <c r="D45" s="36"/>
      <c r="E45" s="37">
        <v>2</v>
      </c>
      <c r="F45" s="37" t="s">
        <v>43</v>
      </c>
      <c r="G45" s="37">
        <f t="shared" si="0"/>
        <v>6.6</v>
      </c>
      <c r="H45" s="2"/>
      <c r="I45" s="2"/>
      <c r="J45" s="2"/>
      <c r="K45" s="2"/>
      <c r="L45" s="27"/>
      <c r="M45" s="28">
        <f t="shared" si="1"/>
        <v>3.3</v>
      </c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6.5" customHeight="1" x14ac:dyDescent="0.25">
      <c r="A46" s="125" t="s">
        <v>71</v>
      </c>
      <c r="B46" s="23">
        <v>234104</v>
      </c>
      <c r="C46" s="24" t="s">
        <v>144</v>
      </c>
      <c r="D46" s="25"/>
      <c r="E46" s="26">
        <v>1</v>
      </c>
      <c r="F46" s="38" t="s">
        <v>30</v>
      </c>
      <c r="G46" s="26">
        <f t="shared" si="0"/>
        <v>3.7</v>
      </c>
      <c r="H46" s="2"/>
      <c r="I46" s="2"/>
      <c r="J46" s="2"/>
      <c r="K46" s="2"/>
      <c r="L46" s="27"/>
      <c r="M46" s="28">
        <f t="shared" si="1"/>
        <v>3.7</v>
      </c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6.5" customHeight="1" x14ac:dyDescent="0.25">
      <c r="A47" s="126"/>
      <c r="B47" s="29">
        <v>234202</v>
      </c>
      <c r="C47" s="33" t="s">
        <v>145</v>
      </c>
      <c r="D47" s="31"/>
      <c r="E47" s="32">
        <v>2</v>
      </c>
      <c r="F47" s="32" t="s">
        <v>30</v>
      </c>
      <c r="G47" s="32">
        <f t="shared" si="0"/>
        <v>7.4</v>
      </c>
      <c r="H47" s="2"/>
      <c r="I47" s="2"/>
      <c r="J47" s="2"/>
      <c r="K47" s="2"/>
      <c r="L47" s="27"/>
      <c r="M47" s="28">
        <f t="shared" si="1"/>
        <v>3.7</v>
      </c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6.5" customHeight="1" x14ac:dyDescent="0.25">
      <c r="A48" s="126"/>
      <c r="B48" s="29">
        <v>234204</v>
      </c>
      <c r="C48" s="30" t="s">
        <v>74</v>
      </c>
      <c r="D48" s="31"/>
      <c r="E48" s="32">
        <v>2</v>
      </c>
      <c r="F48" s="32" t="s">
        <v>38</v>
      </c>
      <c r="G48" s="32">
        <f t="shared" si="0"/>
        <v>5.4</v>
      </c>
      <c r="H48" s="2"/>
      <c r="I48" s="2"/>
      <c r="J48" s="2"/>
      <c r="K48" s="2"/>
      <c r="L48" s="27"/>
      <c r="M48" s="28">
        <f t="shared" si="1"/>
        <v>2.7</v>
      </c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6.5" customHeight="1" x14ac:dyDescent="0.25">
      <c r="A49" s="126"/>
      <c r="B49" s="29">
        <v>234207</v>
      </c>
      <c r="C49" s="30" t="s">
        <v>75</v>
      </c>
      <c r="D49" s="31"/>
      <c r="E49" s="32">
        <v>2</v>
      </c>
      <c r="F49" s="32" t="s">
        <v>43</v>
      </c>
      <c r="G49" s="32">
        <f t="shared" si="0"/>
        <v>6.6</v>
      </c>
      <c r="H49" s="2"/>
      <c r="I49" s="2"/>
      <c r="J49" s="2"/>
      <c r="K49" s="2"/>
      <c r="L49" s="27"/>
      <c r="M49" s="28">
        <f t="shared" si="1"/>
        <v>3.3</v>
      </c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6.5" customHeight="1" x14ac:dyDescent="0.25">
      <c r="A50" s="126"/>
      <c r="B50" s="29">
        <v>234211</v>
      </c>
      <c r="C50" s="30" t="s">
        <v>76</v>
      </c>
      <c r="D50" s="31"/>
      <c r="E50" s="32">
        <v>2</v>
      </c>
      <c r="F50" s="32" t="s">
        <v>38</v>
      </c>
      <c r="G50" s="32">
        <f t="shared" si="0"/>
        <v>5.4</v>
      </c>
      <c r="H50" s="2"/>
      <c r="I50" s="2"/>
      <c r="J50" s="2"/>
      <c r="K50" s="2"/>
      <c r="L50" s="27"/>
      <c r="M50" s="28">
        <f t="shared" si="1"/>
        <v>2.7</v>
      </c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6.5" customHeight="1" x14ac:dyDescent="0.25">
      <c r="A51" s="126"/>
      <c r="B51" s="29">
        <v>234215</v>
      </c>
      <c r="C51" s="30" t="s">
        <v>77</v>
      </c>
      <c r="D51" s="39"/>
      <c r="E51" s="40">
        <v>2</v>
      </c>
      <c r="F51" s="32" t="s">
        <v>43</v>
      </c>
      <c r="G51" s="40">
        <f t="shared" si="0"/>
        <v>6.6</v>
      </c>
      <c r="H51" s="2"/>
      <c r="I51" s="2"/>
      <c r="J51" s="2"/>
      <c r="K51" s="2"/>
      <c r="L51" s="27"/>
      <c r="M51" s="28">
        <f t="shared" si="1"/>
        <v>3.3</v>
      </c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6.5" customHeight="1" x14ac:dyDescent="0.25">
      <c r="A52" s="126"/>
      <c r="B52" s="29">
        <v>234219</v>
      </c>
      <c r="C52" s="30" t="s">
        <v>78</v>
      </c>
      <c r="D52" s="31"/>
      <c r="E52" s="32">
        <v>2</v>
      </c>
      <c r="F52" s="32" t="s">
        <v>32</v>
      </c>
      <c r="G52" s="32">
        <f t="shared" si="0"/>
        <v>6</v>
      </c>
      <c r="H52" s="2"/>
      <c r="I52" s="2"/>
      <c r="J52" s="2"/>
      <c r="K52" s="2"/>
      <c r="L52" s="27"/>
      <c r="M52" s="28">
        <f t="shared" si="1"/>
        <v>3</v>
      </c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25">
      <c r="A53" s="126"/>
      <c r="B53" s="29">
        <v>234261</v>
      </c>
      <c r="C53" s="30" t="s">
        <v>79</v>
      </c>
      <c r="D53" s="41"/>
      <c r="E53" s="38">
        <v>2</v>
      </c>
      <c r="F53" s="38" t="s">
        <v>30</v>
      </c>
      <c r="G53" s="38">
        <f t="shared" si="0"/>
        <v>7.4</v>
      </c>
      <c r="H53" s="2"/>
      <c r="I53" s="3"/>
      <c r="J53" s="2"/>
      <c r="K53" s="2"/>
      <c r="L53" s="2"/>
      <c r="M53" s="28">
        <f t="shared" si="1"/>
        <v>3.7</v>
      </c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25">
      <c r="A54" s="126"/>
      <c r="B54" s="29">
        <v>234270</v>
      </c>
      <c r="C54" s="30" t="s">
        <v>80</v>
      </c>
      <c r="D54" s="31"/>
      <c r="E54" s="32">
        <v>2</v>
      </c>
      <c r="F54" s="32" t="s">
        <v>32</v>
      </c>
      <c r="G54" s="32">
        <f t="shared" si="0"/>
        <v>6</v>
      </c>
      <c r="H54" s="2"/>
      <c r="I54" s="3"/>
      <c r="J54" s="2"/>
      <c r="K54" s="2"/>
      <c r="L54" s="2"/>
      <c r="M54" s="28">
        <f t="shared" si="1"/>
        <v>3</v>
      </c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25">
      <c r="A55" s="126"/>
      <c r="B55" s="29">
        <v>234235</v>
      </c>
      <c r="C55" s="30" t="s">
        <v>81</v>
      </c>
      <c r="D55" s="31"/>
      <c r="E55" s="32">
        <v>2</v>
      </c>
      <c r="F55" s="40" t="s">
        <v>70</v>
      </c>
      <c r="G55" s="32">
        <f t="shared" si="0"/>
        <v>8</v>
      </c>
      <c r="H55" s="2"/>
      <c r="I55" s="3"/>
      <c r="J55" s="2"/>
      <c r="K55" s="2"/>
      <c r="L55" s="2"/>
      <c r="M55" s="28">
        <f t="shared" si="1"/>
        <v>4</v>
      </c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5">
      <c r="A56" s="121"/>
      <c r="B56" s="34">
        <v>237275</v>
      </c>
      <c r="C56" s="35" t="s">
        <v>82</v>
      </c>
      <c r="D56" s="36"/>
      <c r="E56" s="37">
        <v>2</v>
      </c>
      <c r="F56" s="37" t="s">
        <v>30</v>
      </c>
      <c r="G56" s="37">
        <f t="shared" si="0"/>
        <v>7.4</v>
      </c>
      <c r="H56" s="2"/>
      <c r="I56" s="3"/>
      <c r="J56" s="2"/>
      <c r="K56" s="2"/>
      <c r="L56" s="2"/>
      <c r="M56" s="28">
        <f t="shared" si="1"/>
        <v>3.7</v>
      </c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6.5" customHeight="1" x14ac:dyDescent="0.25">
      <c r="A57" s="125" t="s">
        <v>83</v>
      </c>
      <c r="B57" s="26">
        <v>235105</v>
      </c>
      <c r="C57" s="24" t="s">
        <v>146</v>
      </c>
      <c r="D57" s="42"/>
      <c r="E57" s="23">
        <v>1</v>
      </c>
      <c r="F57" s="38" t="s">
        <v>30</v>
      </c>
      <c r="G57" s="32">
        <f t="shared" si="0"/>
        <v>3.7</v>
      </c>
      <c r="H57" s="2"/>
      <c r="I57" s="2"/>
      <c r="J57" s="2"/>
      <c r="K57" s="2"/>
      <c r="L57" s="2"/>
      <c r="M57" s="28">
        <f t="shared" si="1"/>
        <v>3.7</v>
      </c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6.5" customHeight="1" x14ac:dyDescent="0.25">
      <c r="A58" s="126"/>
      <c r="B58" s="32">
        <v>205221</v>
      </c>
      <c r="C58" s="30" t="s">
        <v>147</v>
      </c>
      <c r="D58" s="43"/>
      <c r="E58" s="29">
        <v>2</v>
      </c>
      <c r="F58" s="32" t="s">
        <v>70</v>
      </c>
      <c r="G58" s="32">
        <f t="shared" si="0"/>
        <v>8</v>
      </c>
      <c r="H58" s="2"/>
      <c r="I58" s="2"/>
      <c r="J58" s="2"/>
      <c r="K58" s="2"/>
      <c r="L58" s="2"/>
      <c r="M58" s="28">
        <f t="shared" si="1"/>
        <v>4</v>
      </c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6.5" customHeight="1" x14ac:dyDescent="0.25">
      <c r="A59" s="126"/>
      <c r="B59" s="32">
        <v>205222</v>
      </c>
      <c r="C59" s="30" t="s">
        <v>148</v>
      </c>
      <c r="D59" s="43"/>
      <c r="E59" s="29">
        <v>2</v>
      </c>
      <c r="F59" s="38" t="s">
        <v>32</v>
      </c>
      <c r="G59" s="32">
        <f t="shared" si="0"/>
        <v>6</v>
      </c>
      <c r="H59" s="2"/>
      <c r="I59" s="2"/>
      <c r="J59" s="2"/>
      <c r="K59" s="2"/>
      <c r="L59" s="2"/>
      <c r="M59" s="28">
        <f t="shared" si="1"/>
        <v>3</v>
      </c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6.5" customHeight="1" x14ac:dyDescent="0.25">
      <c r="A60" s="126"/>
      <c r="B60" s="32">
        <v>205223</v>
      </c>
      <c r="C60" s="30" t="s">
        <v>149</v>
      </c>
      <c r="D60" s="43"/>
      <c r="E60" s="29">
        <v>2</v>
      </c>
      <c r="F60" s="32" t="s">
        <v>43</v>
      </c>
      <c r="G60" s="32">
        <f t="shared" si="0"/>
        <v>6.6</v>
      </c>
      <c r="H60" s="2"/>
      <c r="I60" s="2"/>
      <c r="J60" s="2"/>
      <c r="K60" s="2"/>
      <c r="L60" s="27"/>
      <c r="M60" s="28">
        <f t="shared" si="1"/>
        <v>3.3</v>
      </c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6.5" customHeight="1" x14ac:dyDescent="0.25">
      <c r="A61" s="126"/>
      <c r="B61" s="32">
        <v>235110</v>
      </c>
      <c r="C61" s="33" t="s">
        <v>150</v>
      </c>
      <c r="D61" s="43"/>
      <c r="E61" s="29">
        <v>1</v>
      </c>
      <c r="F61" s="32" t="s">
        <v>30</v>
      </c>
      <c r="G61" s="32">
        <f t="shared" si="0"/>
        <v>3.7</v>
      </c>
      <c r="H61" s="2"/>
      <c r="I61" s="2"/>
      <c r="J61" s="2"/>
      <c r="K61" s="2"/>
      <c r="L61" s="27"/>
      <c r="M61" s="28">
        <f t="shared" si="1"/>
        <v>3.7</v>
      </c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6.5" customHeight="1" x14ac:dyDescent="0.25">
      <c r="A62" s="126"/>
      <c r="B62" s="32">
        <v>235226</v>
      </c>
      <c r="C62" s="30" t="s">
        <v>90</v>
      </c>
      <c r="D62" s="43"/>
      <c r="E62" s="29">
        <v>2</v>
      </c>
      <c r="F62" s="32" t="s">
        <v>43</v>
      </c>
      <c r="G62" s="32">
        <f t="shared" si="0"/>
        <v>6.6</v>
      </c>
      <c r="H62" s="2"/>
      <c r="I62" s="2"/>
      <c r="J62" s="2"/>
      <c r="K62" s="2"/>
      <c r="L62" s="27"/>
      <c r="M62" s="28">
        <f t="shared" si="1"/>
        <v>3.3</v>
      </c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6.5" customHeight="1" x14ac:dyDescent="0.25">
      <c r="A63" s="126"/>
      <c r="B63" s="32">
        <v>236271</v>
      </c>
      <c r="C63" s="30" t="s">
        <v>91</v>
      </c>
      <c r="D63" s="43"/>
      <c r="E63" s="29">
        <v>2</v>
      </c>
      <c r="F63" s="32" t="s">
        <v>30</v>
      </c>
      <c r="G63" s="32">
        <f t="shared" si="0"/>
        <v>7.4</v>
      </c>
      <c r="H63" s="2"/>
      <c r="I63" s="2"/>
      <c r="J63" s="2"/>
      <c r="K63" s="2"/>
      <c r="L63" s="27"/>
      <c r="M63" s="28">
        <f t="shared" si="1"/>
        <v>3.7</v>
      </c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6.5" customHeight="1" x14ac:dyDescent="0.25">
      <c r="A64" s="126"/>
      <c r="B64" s="32">
        <v>235250</v>
      </c>
      <c r="C64" s="30" t="s">
        <v>92</v>
      </c>
      <c r="D64" s="43"/>
      <c r="E64" s="44">
        <v>2</v>
      </c>
      <c r="F64" s="32" t="s">
        <v>30</v>
      </c>
      <c r="G64" s="32">
        <f t="shared" si="0"/>
        <v>7.4</v>
      </c>
      <c r="H64" s="2"/>
      <c r="I64" s="2"/>
      <c r="J64" s="2"/>
      <c r="K64" s="2"/>
      <c r="L64" s="27"/>
      <c r="M64" s="28">
        <f t="shared" si="1"/>
        <v>3.7</v>
      </c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6.5" customHeight="1" x14ac:dyDescent="0.25">
      <c r="A65" s="126"/>
      <c r="B65" s="32">
        <v>235231</v>
      </c>
      <c r="C65" s="30" t="s">
        <v>93</v>
      </c>
      <c r="D65" s="43"/>
      <c r="E65" s="44">
        <v>2</v>
      </c>
      <c r="F65" s="32" t="s">
        <v>30</v>
      </c>
      <c r="G65" s="32">
        <f t="shared" si="0"/>
        <v>7.4</v>
      </c>
      <c r="H65" s="2"/>
      <c r="I65" s="2"/>
      <c r="J65" s="2"/>
      <c r="K65" s="2"/>
      <c r="L65" s="27"/>
      <c r="M65" s="28">
        <f t="shared" si="1"/>
        <v>3.7</v>
      </c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6.5" customHeight="1" x14ac:dyDescent="0.25">
      <c r="A66" s="126"/>
      <c r="B66" s="32">
        <v>235251</v>
      </c>
      <c r="C66" s="30" t="s">
        <v>94</v>
      </c>
      <c r="D66" s="43"/>
      <c r="E66" s="44">
        <v>2</v>
      </c>
      <c r="F66" s="32" t="s">
        <v>70</v>
      </c>
      <c r="G66" s="32">
        <f t="shared" si="0"/>
        <v>8</v>
      </c>
      <c r="H66" s="2"/>
      <c r="I66" s="2"/>
      <c r="J66" s="2"/>
      <c r="K66" s="2"/>
      <c r="L66" s="27"/>
      <c r="M66" s="28">
        <f t="shared" si="1"/>
        <v>4</v>
      </c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6.5" customHeight="1" x14ac:dyDescent="0.25">
      <c r="A67" s="126"/>
      <c r="B67" s="32">
        <v>235150</v>
      </c>
      <c r="C67" s="33" t="s">
        <v>95</v>
      </c>
      <c r="D67" s="45"/>
      <c r="E67" s="46">
        <v>1</v>
      </c>
      <c r="F67" s="40" t="s">
        <v>70</v>
      </c>
      <c r="G67" s="32">
        <f t="shared" si="0"/>
        <v>4</v>
      </c>
      <c r="H67" s="2"/>
      <c r="I67" s="2"/>
      <c r="J67" s="2"/>
      <c r="K67" s="2"/>
      <c r="L67" s="27"/>
      <c r="M67" s="28">
        <f t="shared" si="1"/>
        <v>4</v>
      </c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6.5" customHeight="1" x14ac:dyDescent="0.25">
      <c r="A68" s="121"/>
      <c r="B68" s="47">
        <v>235241</v>
      </c>
      <c r="C68" s="48" t="s">
        <v>235</v>
      </c>
      <c r="D68" s="49"/>
      <c r="E68" s="34">
        <v>2</v>
      </c>
      <c r="F68" s="37" t="s">
        <v>30</v>
      </c>
      <c r="G68" s="37">
        <f t="shared" si="0"/>
        <v>7.4</v>
      </c>
      <c r="H68" s="2"/>
      <c r="I68" s="2"/>
      <c r="J68" s="2"/>
      <c r="K68" s="2"/>
      <c r="L68" s="27"/>
      <c r="M68" s="28">
        <f t="shared" si="1"/>
        <v>3.7</v>
      </c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6.5" customHeight="1" x14ac:dyDescent="0.25">
      <c r="A69" s="125" t="s">
        <v>97</v>
      </c>
      <c r="B69" s="26">
        <v>236106</v>
      </c>
      <c r="C69" s="24" t="s">
        <v>151</v>
      </c>
      <c r="D69" s="42"/>
      <c r="E69" s="23">
        <v>1</v>
      </c>
      <c r="F69" s="38" t="s">
        <v>30</v>
      </c>
      <c r="G69" s="38">
        <f t="shared" si="0"/>
        <v>3.7</v>
      </c>
      <c r="H69" s="2"/>
      <c r="I69" s="2"/>
      <c r="J69" s="2"/>
      <c r="K69" s="2"/>
      <c r="L69" s="27"/>
      <c r="M69" s="28">
        <f t="shared" si="1"/>
        <v>3.7</v>
      </c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6.5" customHeight="1" x14ac:dyDescent="0.25">
      <c r="A70" s="126"/>
      <c r="B70" s="32">
        <v>236213</v>
      </c>
      <c r="C70" s="33" t="s">
        <v>152</v>
      </c>
      <c r="D70" s="43"/>
      <c r="E70" s="29">
        <v>2</v>
      </c>
      <c r="F70" s="32" t="s">
        <v>70</v>
      </c>
      <c r="G70" s="32">
        <f t="shared" si="0"/>
        <v>8</v>
      </c>
      <c r="H70" s="2"/>
      <c r="I70" s="2"/>
      <c r="J70" s="2"/>
      <c r="K70" s="2"/>
      <c r="L70" s="27"/>
      <c r="M70" s="28">
        <f t="shared" si="1"/>
        <v>4</v>
      </c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6.5" customHeight="1" x14ac:dyDescent="0.25">
      <c r="A71" s="126"/>
      <c r="B71" s="32">
        <v>236224</v>
      </c>
      <c r="C71" s="50" t="s">
        <v>100</v>
      </c>
      <c r="D71" s="43"/>
      <c r="E71" s="29">
        <v>2</v>
      </c>
      <c r="F71" s="32" t="s">
        <v>70</v>
      </c>
      <c r="G71" s="32">
        <f t="shared" si="0"/>
        <v>8</v>
      </c>
      <c r="H71" s="2"/>
      <c r="I71" s="3"/>
      <c r="J71" s="2"/>
      <c r="K71" s="2"/>
      <c r="L71" s="27"/>
      <c r="M71" s="28">
        <f t="shared" si="1"/>
        <v>4</v>
      </c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6.5" customHeight="1" x14ac:dyDescent="0.25">
      <c r="A72" s="126"/>
      <c r="B72" s="32">
        <v>236111</v>
      </c>
      <c r="C72" s="50" t="s">
        <v>153</v>
      </c>
      <c r="D72" s="43"/>
      <c r="E72" s="29">
        <v>1</v>
      </c>
      <c r="F72" s="32" t="s">
        <v>70</v>
      </c>
      <c r="G72" s="32">
        <f t="shared" si="0"/>
        <v>4</v>
      </c>
      <c r="H72" s="2"/>
      <c r="I72" s="2"/>
      <c r="J72" s="2"/>
      <c r="K72" s="2"/>
      <c r="L72" s="27"/>
      <c r="M72" s="28">
        <f t="shared" si="1"/>
        <v>4</v>
      </c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6.5" customHeight="1" x14ac:dyDescent="0.25">
      <c r="A73" s="126"/>
      <c r="B73" s="32">
        <v>236224</v>
      </c>
      <c r="C73" s="50" t="s">
        <v>102</v>
      </c>
      <c r="D73" s="43"/>
      <c r="E73" s="29">
        <v>2</v>
      </c>
      <c r="F73" s="32" t="s">
        <v>30</v>
      </c>
      <c r="G73" s="32">
        <f t="shared" si="0"/>
        <v>7.4</v>
      </c>
      <c r="H73" s="2"/>
      <c r="I73" s="2"/>
      <c r="J73" s="2"/>
      <c r="K73" s="2"/>
      <c r="L73" s="27"/>
      <c r="M73" s="28">
        <f t="shared" si="1"/>
        <v>3.7</v>
      </c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6.5" customHeight="1" x14ac:dyDescent="0.25">
      <c r="A74" s="126"/>
      <c r="B74" s="32">
        <v>236225</v>
      </c>
      <c r="C74" s="50" t="s">
        <v>103</v>
      </c>
      <c r="D74" s="43"/>
      <c r="E74" s="29">
        <v>2</v>
      </c>
      <c r="F74" s="32" t="s">
        <v>30</v>
      </c>
      <c r="G74" s="32">
        <f t="shared" si="0"/>
        <v>7.4</v>
      </c>
      <c r="H74" s="2"/>
      <c r="I74" s="2"/>
      <c r="J74" s="2"/>
      <c r="K74" s="2"/>
      <c r="L74" s="27"/>
      <c r="M74" s="28">
        <f t="shared" si="1"/>
        <v>3.7</v>
      </c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6.5" customHeight="1" x14ac:dyDescent="0.25">
      <c r="A75" s="126"/>
      <c r="B75" s="51">
        <v>236229</v>
      </c>
      <c r="C75" s="52" t="s">
        <v>232</v>
      </c>
      <c r="D75" s="43"/>
      <c r="E75" s="29">
        <v>2</v>
      </c>
      <c r="F75" s="32" t="s">
        <v>70</v>
      </c>
      <c r="G75" s="32">
        <f t="shared" si="0"/>
        <v>8</v>
      </c>
      <c r="H75" s="2"/>
      <c r="I75" s="2"/>
      <c r="J75" s="2"/>
      <c r="K75" s="2"/>
      <c r="L75" s="27"/>
      <c r="M75" s="28">
        <f t="shared" si="1"/>
        <v>4</v>
      </c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6.5" customHeight="1" x14ac:dyDescent="0.25">
      <c r="A76" s="126"/>
      <c r="B76" s="32">
        <v>236268</v>
      </c>
      <c r="C76" s="30" t="s">
        <v>105</v>
      </c>
      <c r="D76" s="43"/>
      <c r="E76" s="29">
        <v>2</v>
      </c>
      <c r="F76" s="32" t="s">
        <v>70</v>
      </c>
      <c r="G76" s="32">
        <f t="shared" si="0"/>
        <v>8</v>
      </c>
      <c r="H76" s="2"/>
      <c r="I76" s="2"/>
      <c r="J76" s="2"/>
      <c r="K76" s="2"/>
      <c r="L76" s="27"/>
      <c r="M76" s="28">
        <f t="shared" si="1"/>
        <v>4</v>
      </c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6.5" customHeight="1" x14ac:dyDescent="0.25">
      <c r="A77" s="126"/>
      <c r="B77" s="32">
        <v>236234</v>
      </c>
      <c r="C77" s="30" t="s">
        <v>106</v>
      </c>
      <c r="D77" s="43"/>
      <c r="E77" s="29">
        <v>2</v>
      </c>
      <c r="F77" s="32" t="s">
        <v>70</v>
      </c>
      <c r="G77" s="32">
        <f t="shared" si="0"/>
        <v>8</v>
      </c>
      <c r="H77" s="2"/>
      <c r="I77" s="2"/>
      <c r="J77" s="2"/>
      <c r="K77" s="2"/>
      <c r="L77" s="27"/>
      <c r="M77" s="28">
        <f t="shared" si="1"/>
        <v>4</v>
      </c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6.5" customHeight="1" x14ac:dyDescent="0.25">
      <c r="A78" s="126"/>
      <c r="B78" s="53">
        <v>236242</v>
      </c>
      <c r="C78" s="48" t="s">
        <v>231</v>
      </c>
      <c r="D78" s="45"/>
      <c r="E78" s="29">
        <v>3</v>
      </c>
      <c r="F78" s="37" t="s">
        <v>70</v>
      </c>
      <c r="G78" s="37">
        <f t="shared" si="0"/>
        <v>12</v>
      </c>
      <c r="H78" s="2"/>
      <c r="I78" s="2"/>
      <c r="J78" s="2"/>
      <c r="K78" s="2"/>
      <c r="L78" s="27"/>
      <c r="M78" s="28">
        <f t="shared" si="1"/>
        <v>4</v>
      </c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6.5" customHeight="1" x14ac:dyDescent="0.25">
      <c r="A79" s="125" t="s">
        <v>108</v>
      </c>
      <c r="B79" s="23">
        <v>237107</v>
      </c>
      <c r="C79" s="24" t="s">
        <v>154</v>
      </c>
      <c r="D79" s="42"/>
      <c r="E79" s="23">
        <v>1</v>
      </c>
      <c r="F79" s="38" t="s">
        <v>70</v>
      </c>
      <c r="G79" s="38">
        <f t="shared" si="0"/>
        <v>4</v>
      </c>
      <c r="H79" s="2"/>
      <c r="I79" s="2"/>
      <c r="J79" s="2"/>
      <c r="K79" s="2"/>
      <c r="L79" s="27"/>
      <c r="M79" s="28">
        <f t="shared" si="1"/>
        <v>4</v>
      </c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6.5" customHeight="1" x14ac:dyDescent="0.25">
      <c r="A80" s="126"/>
      <c r="B80" s="29">
        <v>237312</v>
      </c>
      <c r="C80" s="30" t="s">
        <v>155</v>
      </c>
      <c r="D80" s="43"/>
      <c r="E80" s="29">
        <v>3</v>
      </c>
      <c r="F80" s="32" t="s">
        <v>70</v>
      </c>
      <c r="G80" s="32">
        <f t="shared" si="0"/>
        <v>12</v>
      </c>
      <c r="H80" s="2"/>
      <c r="I80" s="2"/>
      <c r="J80" s="2"/>
      <c r="K80" s="2"/>
      <c r="L80" s="27"/>
      <c r="M80" s="28">
        <f t="shared" si="1"/>
        <v>4</v>
      </c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6.5" customHeight="1" x14ac:dyDescent="0.25">
      <c r="A81" s="126"/>
      <c r="B81" s="29">
        <v>237227</v>
      </c>
      <c r="C81" s="30" t="s">
        <v>111</v>
      </c>
      <c r="D81" s="43"/>
      <c r="E81" s="29">
        <v>2</v>
      </c>
      <c r="F81" s="32" t="s">
        <v>70</v>
      </c>
      <c r="G81" s="32">
        <f t="shared" si="0"/>
        <v>8</v>
      </c>
      <c r="H81" s="2"/>
      <c r="I81" s="2"/>
      <c r="J81" s="2"/>
      <c r="K81" s="2"/>
      <c r="L81" s="27"/>
      <c r="M81" s="28">
        <f t="shared" si="1"/>
        <v>4</v>
      </c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6.5" customHeight="1" x14ac:dyDescent="0.25">
      <c r="A82" s="126"/>
      <c r="B82" s="29">
        <v>237228</v>
      </c>
      <c r="C82" s="30" t="s">
        <v>112</v>
      </c>
      <c r="D82" s="43"/>
      <c r="E82" s="29">
        <v>2</v>
      </c>
      <c r="F82" s="32" t="s">
        <v>30</v>
      </c>
      <c r="G82" s="32">
        <f t="shared" si="0"/>
        <v>7.4</v>
      </c>
      <c r="H82" s="2"/>
      <c r="I82" s="2"/>
      <c r="J82" s="2"/>
      <c r="K82" s="2"/>
      <c r="L82" s="27"/>
      <c r="M82" s="28">
        <f t="shared" si="1"/>
        <v>3.7</v>
      </c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6.5" customHeight="1" x14ac:dyDescent="0.25">
      <c r="A83" s="126"/>
      <c r="B83" s="54">
        <v>237232</v>
      </c>
      <c r="C83" s="52" t="s">
        <v>233</v>
      </c>
      <c r="D83" s="43"/>
      <c r="E83" s="44">
        <v>2</v>
      </c>
      <c r="F83" s="32" t="s">
        <v>70</v>
      </c>
      <c r="G83" s="32">
        <f t="shared" si="0"/>
        <v>8</v>
      </c>
      <c r="H83" s="2"/>
      <c r="I83" s="2"/>
      <c r="J83" s="2"/>
      <c r="K83" s="2"/>
      <c r="L83" s="27"/>
      <c r="M83" s="28">
        <f t="shared" si="1"/>
        <v>4</v>
      </c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6.5" customHeight="1" x14ac:dyDescent="0.25">
      <c r="A84" s="121"/>
      <c r="B84" s="55">
        <v>237243</v>
      </c>
      <c r="C84" s="56" t="s">
        <v>234</v>
      </c>
      <c r="D84" s="57"/>
      <c r="E84" s="58">
        <v>4</v>
      </c>
      <c r="F84" s="37" t="s">
        <v>70</v>
      </c>
      <c r="G84" s="37">
        <f t="shared" si="0"/>
        <v>16</v>
      </c>
      <c r="H84" s="2"/>
      <c r="I84" s="2"/>
      <c r="J84" s="2"/>
      <c r="K84" s="2"/>
      <c r="L84" s="27"/>
      <c r="M84" s="28">
        <f t="shared" si="1"/>
        <v>4</v>
      </c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6.5" customHeight="1" x14ac:dyDescent="0.25">
      <c r="A85" s="125" t="s">
        <v>115</v>
      </c>
      <c r="B85" s="23">
        <v>238108</v>
      </c>
      <c r="C85" s="24" t="s">
        <v>156</v>
      </c>
      <c r="D85" s="42"/>
      <c r="E85" s="23">
        <v>1</v>
      </c>
      <c r="F85" s="38" t="s">
        <v>70</v>
      </c>
      <c r="G85" s="32">
        <f t="shared" si="0"/>
        <v>4</v>
      </c>
      <c r="H85" s="2"/>
      <c r="I85" s="2"/>
      <c r="J85" s="2"/>
      <c r="K85" s="2"/>
      <c r="L85" s="27"/>
      <c r="M85" s="28">
        <f t="shared" si="1"/>
        <v>4</v>
      </c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6.5" customHeight="1" x14ac:dyDescent="0.25">
      <c r="A86" s="126"/>
      <c r="B86" s="29">
        <v>238314</v>
      </c>
      <c r="C86" s="30" t="s">
        <v>157</v>
      </c>
      <c r="D86" s="43"/>
      <c r="E86" s="29">
        <v>3</v>
      </c>
      <c r="F86" s="32" t="s">
        <v>70</v>
      </c>
      <c r="G86" s="32">
        <f t="shared" si="0"/>
        <v>12</v>
      </c>
      <c r="H86" s="2"/>
      <c r="I86" s="2"/>
      <c r="J86" s="2"/>
      <c r="K86" s="2"/>
      <c r="L86" s="27"/>
      <c r="M86" s="28">
        <f t="shared" si="1"/>
        <v>4</v>
      </c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6.5" customHeight="1" x14ac:dyDescent="0.25">
      <c r="A87" s="127"/>
      <c r="B87" s="60">
        <v>238615</v>
      </c>
      <c r="C87" s="61" t="s">
        <v>158</v>
      </c>
      <c r="D87" s="62"/>
      <c r="E87" s="60">
        <v>6</v>
      </c>
      <c r="F87" s="32"/>
      <c r="G87" s="32">
        <f t="shared" si="0"/>
        <v>0</v>
      </c>
      <c r="H87" s="2"/>
      <c r="I87" s="2"/>
      <c r="J87" s="2"/>
      <c r="K87" s="2"/>
      <c r="L87" s="27"/>
      <c r="M87" s="28" t="b">
        <f t="shared" si="1"/>
        <v>0</v>
      </c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6.5" customHeight="1" x14ac:dyDescent="0.25">
      <c r="A88" s="107" t="s">
        <v>159</v>
      </c>
      <c r="B88" s="108"/>
      <c r="C88" s="108"/>
      <c r="D88" s="63"/>
      <c r="E88" s="63">
        <f>SUM(E13:E52)+SUM(E53:E87)</f>
        <v>148</v>
      </c>
      <c r="F88" s="63"/>
      <c r="G88" s="63">
        <f>SUM(G13:G52)+SUM(G53:G87)</f>
        <v>496.70000000000005</v>
      </c>
      <c r="H88" s="2"/>
      <c r="I88" s="2"/>
      <c r="J88" s="2"/>
      <c r="K88" s="2"/>
      <c r="L88" s="27"/>
      <c r="M88" s="28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6.5" customHeight="1" x14ac:dyDescent="0.25">
      <c r="A89" s="64"/>
      <c r="B89" s="64"/>
      <c r="C89" s="2"/>
      <c r="D89" s="2"/>
      <c r="E89" s="64"/>
      <c r="F89" s="64"/>
      <c r="G89" s="65"/>
      <c r="H89" s="64"/>
      <c r="I89" s="2"/>
      <c r="J89" s="2"/>
      <c r="K89" s="2"/>
      <c r="L89" s="27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6.5" customHeight="1" x14ac:dyDescent="0.25">
      <c r="A90" s="7" t="s">
        <v>120</v>
      </c>
      <c r="B90" s="7"/>
      <c r="C90" s="128" t="s">
        <v>238</v>
      </c>
      <c r="D90" s="129"/>
      <c r="E90" s="129"/>
      <c r="F90" s="129"/>
      <c r="G90" s="130"/>
      <c r="H90" s="66"/>
      <c r="I90" s="2"/>
      <c r="J90" s="2"/>
      <c r="K90" s="2"/>
      <c r="L90" s="27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6.5" customHeight="1" x14ac:dyDescent="0.25">
      <c r="A91" s="83" t="s">
        <v>160</v>
      </c>
      <c r="B91" s="7"/>
      <c r="C91" s="131"/>
      <c r="D91" s="132"/>
      <c r="E91" s="132"/>
      <c r="F91" s="132"/>
      <c r="G91" s="133"/>
      <c r="H91" s="66"/>
      <c r="I91" s="2"/>
      <c r="J91" s="2"/>
      <c r="K91" s="2"/>
      <c r="L91" s="27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5">
      <c r="A92" s="10"/>
      <c r="B92" s="7"/>
      <c r="C92" s="131"/>
      <c r="D92" s="132"/>
      <c r="E92" s="132"/>
      <c r="F92" s="132"/>
      <c r="G92" s="133"/>
      <c r="H92" s="66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5">
      <c r="A93" s="10"/>
      <c r="B93" s="7"/>
      <c r="C93" s="134"/>
      <c r="D93" s="135"/>
      <c r="E93" s="135"/>
      <c r="F93" s="135"/>
      <c r="G93" s="136"/>
      <c r="H93" s="66"/>
      <c r="I93" s="2"/>
      <c r="J93" s="2"/>
      <c r="K93" s="2"/>
      <c r="L93" s="27"/>
      <c r="M93" s="67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5">
      <c r="A94" s="2"/>
      <c r="B94" s="2"/>
      <c r="C94" s="68"/>
      <c r="D94" s="68"/>
      <c r="E94" s="69"/>
      <c r="F94" s="69"/>
      <c r="G94" s="70"/>
      <c r="H94" s="10"/>
      <c r="I94" s="2"/>
      <c r="J94" s="2"/>
      <c r="K94" s="2"/>
      <c r="L94" s="27"/>
      <c r="M94" s="67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5">
      <c r="A95" s="2"/>
      <c r="B95" s="2"/>
      <c r="C95" s="71" t="s">
        <v>123</v>
      </c>
      <c r="D95" s="71"/>
      <c r="E95" s="72" t="s">
        <v>124</v>
      </c>
      <c r="F95" s="73">
        <f>G88/E88</f>
        <v>3.3560810810810815</v>
      </c>
      <c r="G95" s="73"/>
      <c r="H95" s="2"/>
      <c r="I95" s="2"/>
      <c r="J95" s="2"/>
      <c r="K95" s="2"/>
      <c r="L95" s="27"/>
      <c r="M95" s="67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5">
      <c r="A96" s="2"/>
      <c r="B96" s="2"/>
      <c r="C96" s="74" t="s">
        <v>125</v>
      </c>
      <c r="D96" s="74"/>
      <c r="E96" s="72"/>
      <c r="F96" s="72"/>
      <c r="G96" s="73"/>
      <c r="H96" s="2"/>
      <c r="I96" s="2"/>
      <c r="J96" s="2"/>
      <c r="K96" s="2"/>
      <c r="L96" s="27"/>
      <c r="M96" s="67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5">
      <c r="A97" s="2"/>
      <c r="B97" s="2"/>
      <c r="C97" s="71" t="s">
        <v>126</v>
      </c>
      <c r="D97" s="71"/>
      <c r="E97" s="64" t="s">
        <v>124</v>
      </c>
      <c r="F97" s="71" t="str">
        <f>IF(F95&gt;=3.51,"DENGAN PUJIAN",IF(F95&gt;=3.01,"SANGAT MEMUASKAN",IF(F95&gt;=2.76,"MEMUASKAN","Cukup")))</f>
        <v>SANGAT MEMUASKAN</v>
      </c>
      <c r="G97" s="10"/>
      <c r="H97" s="2"/>
      <c r="I97" s="2"/>
      <c r="J97" s="2"/>
      <c r="K97" s="2"/>
      <c r="L97" s="27"/>
      <c r="M97" s="67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5">
      <c r="A98" s="2"/>
      <c r="B98" s="2"/>
      <c r="C98" s="74" t="s">
        <v>127</v>
      </c>
      <c r="D98" s="74"/>
      <c r="E98" s="10"/>
      <c r="F98" s="74" t="str">
        <f>IF(F95&gt;=3.51,"(Cumlaude)",IF(F95&gt;=3.01,"(Very Satisfactory)",IF(F95&gt;=2.76,"(Satisfactory)","(Fair)")))</f>
        <v>(Very Satisfactory)</v>
      </c>
      <c r="G98" s="10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5">
      <c r="A99" s="2"/>
      <c r="B99" s="75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5">
      <c r="A100" s="2"/>
      <c r="B100" s="76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5">
      <c r="A101" s="2"/>
      <c r="B101" s="2"/>
      <c r="C101" s="2" t="s">
        <v>44</v>
      </c>
      <c r="D101" s="2"/>
      <c r="E101" s="4" t="s">
        <v>128</v>
      </c>
      <c r="F101" s="2"/>
      <c r="G101" s="2"/>
      <c r="H101" s="3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5">
      <c r="A102" s="2"/>
      <c r="B102" s="2"/>
      <c r="C102" s="2"/>
      <c r="D102" s="2"/>
      <c r="E102" s="77"/>
      <c r="F102" s="12"/>
      <c r="G102" s="12"/>
      <c r="H102" s="3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5">
      <c r="A103" s="2"/>
      <c r="B103" s="2"/>
      <c r="C103" s="3"/>
      <c r="D103" s="2"/>
      <c r="E103" s="3" t="s">
        <v>161</v>
      </c>
      <c r="F103" s="2"/>
      <c r="G103" s="2"/>
      <c r="H103" s="13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5">
      <c r="A104" s="2"/>
      <c r="B104" s="2"/>
      <c r="C104" s="2"/>
      <c r="D104" s="2"/>
      <c r="E104" s="13"/>
      <c r="F104" s="2"/>
      <c r="G104" s="2"/>
      <c r="H104" s="13"/>
      <c r="I104" s="3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5">
      <c r="A105" s="2"/>
      <c r="B105" s="2"/>
      <c r="C105" s="2"/>
      <c r="D105" s="2"/>
      <c r="E105" s="13"/>
      <c r="F105" s="2"/>
      <c r="G105" s="2"/>
      <c r="H105" s="13"/>
      <c r="I105" s="3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9.5" customHeight="1" x14ac:dyDescent="0.25">
      <c r="A106" s="2"/>
      <c r="B106" s="2"/>
      <c r="C106" s="2"/>
      <c r="D106" s="2"/>
      <c r="E106" s="13"/>
      <c r="F106" s="2"/>
      <c r="G106" s="2"/>
      <c r="H106" s="13"/>
      <c r="I106" s="13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5">
      <c r="A107" s="2"/>
      <c r="B107" s="2"/>
      <c r="C107" s="2"/>
      <c r="D107" s="2"/>
      <c r="E107" s="13"/>
      <c r="F107" s="2"/>
      <c r="G107" s="2"/>
      <c r="H107" s="13"/>
      <c r="I107" s="13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5">
      <c r="A108" s="2"/>
      <c r="B108" s="2"/>
      <c r="C108" s="10"/>
      <c r="D108" s="2"/>
      <c r="E108" s="78" t="s">
        <v>162</v>
      </c>
      <c r="F108" s="2"/>
      <c r="G108" s="2"/>
      <c r="H108" s="13"/>
      <c r="I108" s="13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5">
      <c r="A109" s="2"/>
      <c r="B109" s="3"/>
      <c r="C109" s="3"/>
      <c r="D109" s="2"/>
      <c r="E109" s="79" t="s">
        <v>163</v>
      </c>
      <c r="F109" s="2"/>
      <c r="G109" s="2"/>
      <c r="H109" s="2"/>
      <c r="I109" s="13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5">
      <c r="A110" s="2"/>
      <c r="B110" s="2"/>
      <c r="C110" s="2"/>
      <c r="D110" s="2"/>
      <c r="E110" s="2"/>
      <c r="F110" s="2"/>
      <c r="G110" s="2"/>
      <c r="H110" s="2"/>
      <c r="I110" s="13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5">
      <c r="A111" s="2"/>
      <c r="B111" s="2"/>
      <c r="C111" s="2"/>
      <c r="D111" s="2"/>
      <c r="E111" s="2"/>
      <c r="F111" s="2"/>
      <c r="G111" s="2"/>
      <c r="H111" s="2"/>
      <c r="I111" s="13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5">
      <c r="A113" s="2"/>
      <c r="B113" s="2"/>
      <c r="C113" s="2"/>
      <c r="D113" s="2"/>
      <c r="E113" s="2"/>
      <c r="F113" s="2"/>
      <c r="G113" s="80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5">
      <c r="A124" s="2"/>
      <c r="B124" s="2"/>
      <c r="C124" s="2"/>
      <c r="D124" s="2"/>
      <c r="E124" s="2"/>
      <c r="F124" s="2"/>
      <c r="G124" s="2"/>
      <c r="H124" s="80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5">
      <c r="A145" s="2"/>
      <c r="B145" s="2"/>
      <c r="C145" s="2"/>
      <c r="D145" s="2"/>
      <c r="E145" s="2"/>
      <c r="F145" s="2"/>
      <c r="G145" s="2"/>
      <c r="H145" s="80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5">
    <mergeCell ref="A85:A87"/>
    <mergeCell ref="A88:C88"/>
    <mergeCell ref="C90:G93"/>
    <mergeCell ref="A3:G3"/>
    <mergeCell ref="A4:G4"/>
    <mergeCell ref="A11:A12"/>
    <mergeCell ref="C11:D11"/>
    <mergeCell ref="C12:D12"/>
    <mergeCell ref="A13:A23"/>
    <mergeCell ref="A24:A34"/>
    <mergeCell ref="A35:A45"/>
    <mergeCell ref="A46:A56"/>
    <mergeCell ref="A57:A68"/>
    <mergeCell ref="A69:A78"/>
    <mergeCell ref="A79:A84"/>
  </mergeCells>
  <pageMargins left="0.7" right="0.7" top="0.75" bottom="0.75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96" workbookViewId="0">
      <selection activeCell="C103" sqref="C103:G106"/>
    </sheetView>
  </sheetViews>
  <sheetFormatPr defaultColWidth="14.42578125" defaultRowHeight="15" customHeight="1" x14ac:dyDescent="0.25"/>
  <cols>
    <col min="1" max="1" width="7.28515625" customWidth="1"/>
    <col min="2" max="2" width="13.85546875" customWidth="1"/>
    <col min="3" max="3" width="55.85546875" customWidth="1"/>
    <col min="4" max="4" width="20.7109375" customWidth="1"/>
    <col min="5" max="7" width="12.28515625" customWidth="1"/>
    <col min="8" max="12" width="5.7109375" customWidth="1"/>
    <col min="13" max="13" width="5.7109375" hidden="1" customWidth="1"/>
    <col min="14" max="14" width="5.7109375" customWidth="1"/>
    <col min="15" max="15" width="9.140625" customWidth="1"/>
    <col min="16" max="26" width="8.7109375" customWidth="1"/>
  </cols>
  <sheetData>
    <row r="1" spans="1:26" ht="18.75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9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1.75" customHeight="1" x14ac:dyDescent="0.25">
      <c r="A3" s="1"/>
      <c r="B3" s="1"/>
      <c r="C3" s="1"/>
      <c r="D3" s="1"/>
      <c r="E3" s="1"/>
      <c r="F3" s="1"/>
      <c r="G3" s="1"/>
      <c r="H3" s="1"/>
      <c r="I3" s="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 x14ac:dyDescent="0.25">
      <c r="A4" s="2"/>
      <c r="B4" s="2"/>
      <c r="C4" s="2"/>
      <c r="D4" s="2"/>
      <c r="E4" s="2"/>
      <c r="F4" s="3"/>
      <c r="G4" s="3"/>
      <c r="H4" s="3"/>
      <c r="I4" s="4"/>
      <c r="J4" s="3"/>
      <c r="K4" s="3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 x14ac:dyDescent="0.25">
      <c r="A5" s="118" t="s">
        <v>164</v>
      </c>
      <c r="B5" s="113"/>
      <c r="C5" s="113"/>
      <c r="D5" s="113"/>
      <c r="E5" s="113"/>
      <c r="F5" s="113"/>
      <c r="G5" s="113"/>
      <c r="H5" s="5"/>
      <c r="I5" s="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" customHeight="1" x14ac:dyDescent="0.25">
      <c r="A6" s="141" t="s">
        <v>165</v>
      </c>
      <c r="B6" s="113"/>
      <c r="C6" s="113"/>
      <c r="D6" s="113"/>
      <c r="E6" s="113"/>
      <c r="F6" s="113"/>
      <c r="G6" s="113"/>
      <c r="H6" s="6"/>
      <c r="I6" s="5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 customHeight="1" x14ac:dyDescent="0.25">
      <c r="A7" s="142" t="s">
        <v>166</v>
      </c>
      <c r="B7" s="113"/>
      <c r="C7" s="113"/>
      <c r="D7" s="113"/>
      <c r="E7" s="113"/>
      <c r="F7" s="113"/>
      <c r="G7" s="113"/>
      <c r="H7" s="14"/>
      <c r="I7" s="14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4.25" customHeight="1" x14ac:dyDescent="0.25">
      <c r="A8" s="143"/>
      <c r="B8" s="113"/>
      <c r="C8" s="113"/>
      <c r="D8" s="113"/>
      <c r="E8" s="113"/>
      <c r="F8" s="113"/>
      <c r="G8" s="113"/>
      <c r="H8" s="9"/>
      <c r="I8" s="9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6.5" customHeight="1" x14ac:dyDescent="0.25">
      <c r="A9" s="7" t="s">
        <v>1</v>
      </c>
      <c r="B9" s="7"/>
      <c r="C9" s="8" t="str">
        <f>'DHS Mhs'!C5</f>
        <v>: Restyana Rahmawati</v>
      </c>
      <c r="D9" s="11" t="s">
        <v>167</v>
      </c>
      <c r="E9" s="11" t="s">
        <v>168</v>
      </c>
      <c r="F9" s="2"/>
      <c r="G9" s="2"/>
      <c r="H9" s="13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6.5" customHeight="1" x14ac:dyDescent="0.25">
      <c r="A10" s="77" t="s">
        <v>169</v>
      </c>
      <c r="B10" s="13"/>
      <c r="C10" s="84"/>
      <c r="D10" s="15" t="s">
        <v>170</v>
      </c>
      <c r="E10" s="12" t="s">
        <v>171</v>
      </c>
      <c r="F10" s="2"/>
      <c r="G10" s="2"/>
      <c r="H10" s="13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6.5" customHeight="1" x14ac:dyDescent="0.25">
      <c r="A11" s="10" t="s">
        <v>172</v>
      </c>
      <c r="B11" s="7"/>
      <c r="C11" s="11" t="str">
        <f>'DHS Mhs'!C6</f>
        <v>: 182120032</v>
      </c>
      <c r="D11" s="11" t="s">
        <v>173</v>
      </c>
      <c r="E11" s="7" t="s">
        <v>174</v>
      </c>
      <c r="F11" s="2"/>
      <c r="G11" s="2"/>
      <c r="H11" s="13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6.5" customHeight="1" x14ac:dyDescent="0.25">
      <c r="A12" s="77" t="s">
        <v>175</v>
      </c>
      <c r="B12" s="85"/>
      <c r="C12" s="15"/>
      <c r="D12" s="15" t="s">
        <v>176</v>
      </c>
      <c r="E12" s="12" t="s">
        <v>177</v>
      </c>
      <c r="F12" s="2"/>
      <c r="G12" s="2"/>
      <c r="H12" s="1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6.5" customHeight="1" x14ac:dyDescent="0.25">
      <c r="A13" s="14" t="s">
        <v>9</v>
      </c>
      <c r="B13" s="7"/>
      <c r="C13" s="7" t="str">
        <f>'DHS Mhs'!C7</f>
        <v>: Wonosobo, 01 November 1999</v>
      </c>
      <c r="D13" s="11" t="s">
        <v>178</v>
      </c>
      <c r="E13" s="7" t="s">
        <v>179</v>
      </c>
      <c r="F13" s="2"/>
      <c r="G13" s="2"/>
      <c r="H13" s="13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6.5" customHeight="1" x14ac:dyDescent="0.25">
      <c r="A14" s="12" t="s">
        <v>11</v>
      </c>
      <c r="B14" s="13"/>
      <c r="C14" s="12" t="str">
        <f>'DHS Mhs'!C8</f>
        <v>: -</v>
      </c>
      <c r="D14" s="15" t="s">
        <v>180</v>
      </c>
      <c r="E14" s="12" t="s">
        <v>181</v>
      </c>
      <c r="F14" s="2"/>
      <c r="G14" s="2"/>
      <c r="H14" s="13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6.5" customHeight="1" x14ac:dyDescent="0.25">
      <c r="A15" s="11" t="s">
        <v>182</v>
      </c>
      <c r="B15" s="7"/>
      <c r="C15" s="7" t="s">
        <v>183</v>
      </c>
      <c r="D15" s="7" t="s">
        <v>3</v>
      </c>
      <c r="E15" s="7" t="str">
        <f>'DHS Mhs'!E5</f>
        <v>: -</v>
      </c>
      <c r="F15" s="2"/>
      <c r="G15" s="2"/>
      <c r="H15" s="1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6.5" customHeight="1" x14ac:dyDescent="0.25">
      <c r="A16" s="86" t="s">
        <v>184</v>
      </c>
      <c r="B16" s="85"/>
      <c r="C16" s="77"/>
      <c r="D16" s="77" t="s">
        <v>185</v>
      </c>
      <c r="E16" s="12" t="str">
        <f>'DHS Mhs'!E6</f>
        <v>: -</v>
      </c>
      <c r="F16" s="2"/>
      <c r="G16" s="2"/>
      <c r="H16" s="1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" customHeight="1" x14ac:dyDescent="0.25">
      <c r="A17" s="16"/>
      <c r="B17" s="16"/>
      <c r="C17" s="16"/>
      <c r="D17" s="16"/>
      <c r="E17" s="16"/>
      <c r="F17" s="16"/>
      <c r="G17" s="16"/>
      <c r="H17" s="2"/>
      <c r="I17" s="13"/>
      <c r="J17" s="13"/>
      <c r="K17" s="13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 x14ac:dyDescent="0.25">
      <c r="A18" s="140" t="s">
        <v>15</v>
      </c>
      <c r="B18" s="87" t="s">
        <v>16</v>
      </c>
      <c r="C18" s="139" t="s">
        <v>17</v>
      </c>
      <c r="D18" s="123"/>
      <c r="E18" s="87" t="s">
        <v>18</v>
      </c>
      <c r="F18" s="87" t="s">
        <v>19</v>
      </c>
      <c r="G18" s="87" t="s">
        <v>20</v>
      </c>
      <c r="H18" s="18"/>
      <c r="I18" s="2"/>
      <c r="J18" s="13"/>
      <c r="K18" s="13"/>
      <c r="L18" s="2"/>
      <c r="M18" s="19" t="s">
        <v>21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 x14ac:dyDescent="0.25">
      <c r="A19" s="121"/>
      <c r="B19" s="88" t="s">
        <v>22</v>
      </c>
      <c r="C19" s="138" t="s">
        <v>23</v>
      </c>
      <c r="D19" s="117"/>
      <c r="E19" s="88" t="s">
        <v>24</v>
      </c>
      <c r="F19" s="88" t="s">
        <v>25</v>
      </c>
      <c r="G19" s="88" t="s">
        <v>26</v>
      </c>
      <c r="H19" s="2"/>
      <c r="I19" s="2"/>
      <c r="J19" s="13"/>
      <c r="K19" s="13"/>
      <c r="L19" s="2"/>
      <c r="M19" s="21" t="s">
        <v>27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8.75" customHeight="1" x14ac:dyDescent="0.25">
      <c r="A20" s="125" t="s">
        <v>28</v>
      </c>
      <c r="B20" s="26">
        <v>231101</v>
      </c>
      <c r="C20" s="24" t="s">
        <v>186</v>
      </c>
      <c r="D20" s="25"/>
      <c r="E20" s="26">
        <f>'DHS Mhs'!E13</f>
        <v>1</v>
      </c>
      <c r="F20" s="26" t="str">
        <f>'DHS Mhs'!F13</f>
        <v>B+</v>
      </c>
      <c r="G20" s="26">
        <f t="shared" ref="G20:G63" si="0">E20*M20</f>
        <v>3.3</v>
      </c>
      <c r="H20" s="2"/>
      <c r="I20" s="2"/>
      <c r="J20" s="13"/>
      <c r="K20" s="13"/>
      <c r="L20" s="27"/>
      <c r="M20" s="28">
        <f t="shared" ref="M20:M63" si="1">IF(F20="A",4,IF(F20="A-",3.7,IF(F20="B+",3.3,IF(F20="B",3,IF(F20="B-",2.7,IF(F20="C+",2.3,IF(F20="C",2,IF(F20="D",1))))))))</f>
        <v>3.3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8.75" customHeight="1" x14ac:dyDescent="0.25">
      <c r="A21" s="126"/>
      <c r="B21" s="32">
        <v>231209</v>
      </c>
      <c r="C21" s="30" t="s">
        <v>187</v>
      </c>
      <c r="D21" s="31"/>
      <c r="E21" s="32">
        <f>'DHS Mhs'!E14</f>
        <v>2</v>
      </c>
      <c r="F21" s="32" t="str">
        <f>'DHS Mhs'!F14</f>
        <v>A-</v>
      </c>
      <c r="G21" s="32">
        <f t="shared" si="0"/>
        <v>7.4</v>
      </c>
      <c r="H21" s="2"/>
      <c r="I21" s="2"/>
      <c r="J21" s="13"/>
      <c r="K21" s="13"/>
      <c r="L21" s="27"/>
      <c r="M21" s="28">
        <f t="shared" si="1"/>
        <v>3.7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8.75" customHeight="1" x14ac:dyDescent="0.25">
      <c r="A22" s="126"/>
      <c r="B22" s="32">
        <v>231213</v>
      </c>
      <c r="C22" s="30" t="s">
        <v>188</v>
      </c>
      <c r="D22" s="31"/>
      <c r="E22" s="32">
        <f>'DHS Mhs'!E15</f>
        <v>2</v>
      </c>
      <c r="F22" s="32" t="str">
        <f>'DHS Mhs'!F15</f>
        <v>B+</v>
      </c>
      <c r="G22" s="32">
        <f t="shared" si="0"/>
        <v>6.6</v>
      </c>
      <c r="H22" s="2"/>
      <c r="I22" s="2"/>
      <c r="J22" s="2"/>
      <c r="K22" s="2"/>
      <c r="L22" s="27"/>
      <c r="M22" s="28">
        <f t="shared" si="1"/>
        <v>3.3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8.75" customHeight="1" x14ac:dyDescent="0.25">
      <c r="A23" s="126"/>
      <c r="B23" s="32">
        <v>231204</v>
      </c>
      <c r="C23" s="33" t="s">
        <v>189</v>
      </c>
      <c r="D23" s="31"/>
      <c r="E23" s="32">
        <f>'DHS Mhs'!E16</f>
        <v>2</v>
      </c>
      <c r="F23" s="32" t="str">
        <f>'DHS Mhs'!F16</f>
        <v>B+</v>
      </c>
      <c r="G23" s="32">
        <f t="shared" si="0"/>
        <v>6.6</v>
      </c>
      <c r="H23" s="2"/>
      <c r="I23" s="2"/>
      <c r="J23" s="2"/>
      <c r="K23" s="2"/>
      <c r="L23" s="27"/>
      <c r="M23" s="28">
        <f t="shared" si="1"/>
        <v>3.3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8.75" customHeight="1" x14ac:dyDescent="0.25">
      <c r="A24" s="126"/>
      <c r="B24" s="32">
        <v>231201</v>
      </c>
      <c r="C24" s="30" t="s">
        <v>35</v>
      </c>
      <c r="D24" s="31"/>
      <c r="E24" s="32">
        <f>'DHS Mhs'!E17</f>
        <v>2</v>
      </c>
      <c r="F24" s="32" t="str">
        <f>'DHS Mhs'!F17</f>
        <v>C+</v>
      </c>
      <c r="G24" s="32">
        <f t="shared" si="0"/>
        <v>4.5999999999999996</v>
      </c>
      <c r="H24" s="2"/>
      <c r="I24" s="2"/>
      <c r="J24" s="2"/>
      <c r="K24" s="2"/>
      <c r="L24" s="27"/>
      <c r="M24" s="28">
        <f t="shared" si="1"/>
        <v>2.2999999999999998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8.75" customHeight="1" x14ac:dyDescent="0.25">
      <c r="A25" s="126"/>
      <c r="B25" s="32">
        <v>231205</v>
      </c>
      <c r="C25" s="30" t="s">
        <v>37</v>
      </c>
      <c r="D25" s="31"/>
      <c r="E25" s="32">
        <f>'DHS Mhs'!E18</f>
        <v>2</v>
      </c>
      <c r="F25" s="32" t="str">
        <f>'DHS Mhs'!F18</f>
        <v>B+</v>
      </c>
      <c r="G25" s="32">
        <f t="shared" si="0"/>
        <v>6.6</v>
      </c>
      <c r="H25" s="2"/>
      <c r="I25" s="2"/>
      <c r="J25" s="2"/>
      <c r="K25" s="2"/>
      <c r="L25" s="27"/>
      <c r="M25" s="28">
        <f t="shared" si="1"/>
        <v>3.3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8.75" customHeight="1" x14ac:dyDescent="0.25">
      <c r="A26" s="126"/>
      <c r="B26" s="32">
        <v>231208</v>
      </c>
      <c r="C26" s="30" t="s">
        <v>39</v>
      </c>
      <c r="D26" s="31"/>
      <c r="E26" s="32">
        <f>'DHS Mhs'!E19</f>
        <v>2</v>
      </c>
      <c r="F26" s="32" t="str">
        <f>'DHS Mhs'!F19</f>
        <v>B-</v>
      </c>
      <c r="G26" s="32">
        <f t="shared" si="0"/>
        <v>5.4</v>
      </c>
      <c r="H26" s="2"/>
      <c r="I26" s="2"/>
      <c r="J26" s="2"/>
      <c r="K26" s="2"/>
      <c r="L26" s="27"/>
      <c r="M26" s="28">
        <f t="shared" si="1"/>
        <v>2.7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8.75" customHeight="1" x14ac:dyDescent="0.25">
      <c r="A27" s="126"/>
      <c r="B27" s="32">
        <v>231212</v>
      </c>
      <c r="C27" s="30" t="s">
        <v>40</v>
      </c>
      <c r="D27" s="31"/>
      <c r="E27" s="32">
        <f>'DHS Mhs'!E20</f>
        <v>2</v>
      </c>
      <c r="F27" s="32" t="str">
        <f>'DHS Mhs'!F20</f>
        <v>B-</v>
      </c>
      <c r="G27" s="32">
        <f t="shared" si="0"/>
        <v>5.4</v>
      </c>
      <c r="H27" s="2"/>
      <c r="I27" s="2"/>
      <c r="J27" s="2"/>
      <c r="K27" s="2"/>
      <c r="L27" s="27"/>
      <c r="M27" s="28">
        <f t="shared" si="1"/>
        <v>2.7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8.75" customHeight="1" x14ac:dyDescent="0.25">
      <c r="A28" s="126"/>
      <c r="B28" s="32">
        <v>231249</v>
      </c>
      <c r="C28" s="30" t="s">
        <v>41</v>
      </c>
      <c r="D28" s="31"/>
      <c r="E28" s="32">
        <f>'DHS Mhs'!E21</f>
        <v>2</v>
      </c>
      <c r="F28" s="32" t="str">
        <f>'DHS Mhs'!F21</f>
        <v>C</v>
      </c>
      <c r="G28" s="32">
        <f t="shared" si="0"/>
        <v>4</v>
      </c>
      <c r="H28" s="2"/>
      <c r="I28" s="2"/>
      <c r="J28" s="2"/>
      <c r="K28" s="2"/>
      <c r="L28" s="27"/>
      <c r="M28" s="28">
        <f t="shared" si="1"/>
        <v>2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8.75" customHeight="1" x14ac:dyDescent="0.25">
      <c r="A29" s="126"/>
      <c r="B29" s="32">
        <v>231220</v>
      </c>
      <c r="C29" s="30" t="s">
        <v>42</v>
      </c>
      <c r="D29" s="31"/>
      <c r="E29" s="32">
        <f>'DHS Mhs'!E22</f>
        <v>2</v>
      </c>
      <c r="F29" s="32" t="str">
        <f>'DHS Mhs'!F22</f>
        <v>A-</v>
      </c>
      <c r="G29" s="32">
        <f t="shared" si="0"/>
        <v>7.4</v>
      </c>
      <c r="H29" s="2"/>
      <c r="I29" s="13" t="s">
        <v>44</v>
      </c>
      <c r="J29" s="13"/>
      <c r="K29" s="13"/>
      <c r="L29" s="27"/>
      <c r="M29" s="28">
        <f t="shared" si="1"/>
        <v>3.7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8.75" customHeight="1" x14ac:dyDescent="0.25">
      <c r="A30" s="121"/>
      <c r="B30" s="37">
        <v>231223</v>
      </c>
      <c r="C30" s="35" t="s">
        <v>45</v>
      </c>
      <c r="D30" s="36"/>
      <c r="E30" s="37">
        <f>'DHS Mhs'!E23</f>
        <v>2</v>
      </c>
      <c r="F30" s="37" t="str">
        <f>'DHS Mhs'!F23</f>
        <v>B</v>
      </c>
      <c r="G30" s="37">
        <f t="shared" si="0"/>
        <v>6</v>
      </c>
      <c r="H30" s="2"/>
      <c r="I30" s="2"/>
      <c r="J30" s="13"/>
      <c r="K30" s="13"/>
      <c r="L30" s="27"/>
      <c r="M30" s="28">
        <f t="shared" si="1"/>
        <v>3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8.75" customHeight="1" x14ac:dyDescent="0.25">
      <c r="A31" s="125" t="s">
        <v>46</v>
      </c>
      <c r="B31" s="26">
        <v>232102</v>
      </c>
      <c r="C31" s="24" t="s">
        <v>190</v>
      </c>
      <c r="D31" s="25"/>
      <c r="E31" s="26">
        <f>'DHS Mhs'!E24</f>
        <v>1</v>
      </c>
      <c r="F31" s="38" t="str">
        <f>'DHS Mhs'!F24</f>
        <v>A</v>
      </c>
      <c r="G31" s="38">
        <f t="shared" si="0"/>
        <v>4</v>
      </c>
      <c r="H31" s="2"/>
      <c r="I31" s="2"/>
      <c r="J31" s="2"/>
      <c r="K31" s="2"/>
      <c r="L31" s="27"/>
      <c r="M31" s="28">
        <f t="shared" si="1"/>
        <v>4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8.75" customHeight="1" x14ac:dyDescent="0.25">
      <c r="A32" s="126"/>
      <c r="B32" s="32">
        <v>232210</v>
      </c>
      <c r="C32" s="30" t="s">
        <v>191</v>
      </c>
      <c r="D32" s="31"/>
      <c r="E32" s="32">
        <f>'DHS Mhs'!E25</f>
        <v>2</v>
      </c>
      <c r="F32" s="32" t="str">
        <f>'DHS Mhs'!F25</f>
        <v>A</v>
      </c>
      <c r="G32" s="32">
        <f t="shared" si="0"/>
        <v>8</v>
      </c>
      <c r="H32" s="2"/>
      <c r="I32" s="2"/>
      <c r="J32" s="13"/>
      <c r="K32" s="13"/>
      <c r="L32" s="27"/>
      <c r="M32" s="28">
        <f t="shared" si="1"/>
        <v>4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8.75" customHeight="1" x14ac:dyDescent="0.25">
      <c r="A33" s="126"/>
      <c r="B33" s="32">
        <v>232206</v>
      </c>
      <c r="C33" s="30" t="s">
        <v>192</v>
      </c>
      <c r="D33" s="31"/>
      <c r="E33" s="32">
        <f>'DHS Mhs'!E26</f>
        <v>2</v>
      </c>
      <c r="F33" s="32" t="str">
        <f>'DHS Mhs'!F26</f>
        <v>A-</v>
      </c>
      <c r="G33" s="32">
        <f t="shared" si="0"/>
        <v>7.4</v>
      </c>
      <c r="H33" s="2"/>
      <c r="I33" s="2"/>
      <c r="J33" s="13"/>
      <c r="K33" s="13"/>
      <c r="L33" s="27"/>
      <c r="M33" s="28">
        <f t="shared" si="1"/>
        <v>3.7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8.75" customHeight="1" x14ac:dyDescent="0.25">
      <c r="A34" s="126"/>
      <c r="B34" s="32">
        <v>232205</v>
      </c>
      <c r="C34" s="33" t="s">
        <v>193</v>
      </c>
      <c r="D34" s="31"/>
      <c r="E34" s="32">
        <f>'DHS Mhs'!E27</f>
        <v>2</v>
      </c>
      <c r="F34" s="32" t="str">
        <f>'DHS Mhs'!F27</f>
        <v>B+</v>
      </c>
      <c r="G34" s="32">
        <f t="shared" si="0"/>
        <v>6.6</v>
      </c>
      <c r="H34" s="2"/>
      <c r="I34" s="2"/>
      <c r="J34" s="2"/>
      <c r="K34" s="2"/>
      <c r="L34" s="27"/>
      <c r="M34" s="28">
        <f t="shared" si="1"/>
        <v>3.3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8.75" customHeight="1" x14ac:dyDescent="0.25">
      <c r="A35" s="126"/>
      <c r="B35" s="32">
        <v>232202</v>
      </c>
      <c r="C35" s="30" t="s">
        <v>51</v>
      </c>
      <c r="D35" s="31"/>
      <c r="E35" s="32">
        <f>'DHS Mhs'!E28</f>
        <v>2</v>
      </c>
      <c r="F35" s="32" t="str">
        <f>'DHS Mhs'!F28</f>
        <v>B-</v>
      </c>
      <c r="G35" s="32">
        <f t="shared" si="0"/>
        <v>5.4</v>
      </c>
      <c r="H35" s="2"/>
      <c r="I35" s="2"/>
      <c r="J35" s="13"/>
      <c r="K35" s="13"/>
      <c r="L35" s="27"/>
      <c r="M35" s="28">
        <f t="shared" si="1"/>
        <v>2.7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8.75" customHeight="1" x14ac:dyDescent="0.25">
      <c r="A36" s="126"/>
      <c r="B36" s="32">
        <v>233206</v>
      </c>
      <c r="C36" s="30" t="s">
        <v>52</v>
      </c>
      <c r="D36" s="31"/>
      <c r="E36" s="32">
        <f>'DHS Mhs'!E29</f>
        <v>2</v>
      </c>
      <c r="F36" s="32" t="str">
        <f>'DHS Mhs'!F29</f>
        <v>B</v>
      </c>
      <c r="G36" s="32">
        <f t="shared" si="0"/>
        <v>6</v>
      </c>
      <c r="H36" s="2"/>
      <c r="I36" s="2"/>
      <c r="J36" s="2"/>
      <c r="K36" s="2"/>
      <c r="L36" s="27"/>
      <c r="M36" s="28">
        <f t="shared" si="1"/>
        <v>3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8.75" customHeight="1" x14ac:dyDescent="0.25">
      <c r="A37" s="126"/>
      <c r="B37" s="32">
        <v>232209</v>
      </c>
      <c r="C37" s="30" t="s">
        <v>53</v>
      </c>
      <c r="D37" s="31"/>
      <c r="E37" s="32">
        <f>'DHS Mhs'!E30</f>
        <v>2</v>
      </c>
      <c r="F37" s="32" t="str">
        <f>'DHS Mhs'!F30</f>
        <v>B+</v>
      </c>
      <c r="G37" s="32">
        <f t="shared" si="0"/>
        <v>6.6</v>
      </c>
      <c r="H37" s="2"/>
      <c r="I37" s="2"/>
      <c r="J37" s="2"/>
      <c r="K37" s="2"/>
      <c r="L37" s="27"/>
      <c r="M37" s="28">
        <f t="shared" si="1"/>
        <v>3.3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8.75" customHeight="1" x14ac:dyDescent="0.25">
      <c r="A38" s="126"/>
      <c r="B38" s="32">
        <v>232213</v>
      </c>
      <c r="C38" s="30" t="s">
        <v>54</v>
      </c>
      <c r="D38" s="31"/>
      <c r="E38" s="32">
        <f>'DHS Mhs'!E31</f>
        <v>2</v>
      </c>
      <c r="F38" s="32" t="str">
        <f>'DHS Mhs'!F31</f>
        <v>B</v>
      </c>
      <c r="G38" s="32">
        <f t="shared" si="0"/>
        <v>6</v>
      </c>
      <c r="H38" s="2"/>
      <c r="I38" s="2"/>
      <c r="J38" s="2"/>
      <c r="K38" s="2"/>
      <c r="L38" s="27"/>
      <c r="M38" s="28">
        <f t="shared" si="1"/>
        <v>3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8.75" customHeight="1" x14ac:dyDescent="0.25">
      <c r="A39" s="126"/>
      <c r="B39" s="32">
        <v>232217</v>
      </c>
      <c r="C39" s="30" t="s">
        <v>55</v>
      </c>
      <c r="D39" s="31"/>
      <c r="E39" s="32">
        <f>'DHS Mhs'!E32</f>
        <v>2</v>
      </c>
      <c r="F39" s="32" t="str">
        <f>'DHS Mhs'!F32</f>
        <v>C+</v>
      </c>
      <c r="G39" s="32">
        <f t="shared" si="0"/>
        <v>4.5999999999999996</v>
      </c>
      <c r="H39" s="2"/>
      <c r="I39" s="2"/>
      <c r="J39" s="2"/>
      <c r="K39" s="2"/>
      <c r="L39" s="27"/>
      <c r="M39" s="28">
        <f t="shared" si="1"/>
        <v>2.2999999999999998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8.75" customHeight="1" x14ac:dyDescent="0.25">
      <c r="A40" s="126"/>
      <c r="B40" s="32">
        <v>232221</v>
      </c>
      <c r="C40" s="30" t="s">
        <v>56</v>
      </c>
      <c r="D40" s="31"/>
      <c r="E40" s="32">
        <f>'DHS Mhs'!E33</f>
        <v>2</v>
      </c>
      <c r="F40" s="32" t="str">
        <f>'DHS Mhs'!F33</f>
        <v>B</v>
      </c>
      <c r="G40" s="32">
        <f t="shared" si="0"/>
        <v>6</v>
      </c>
      <c r="H40" s="2"/>
      <c r="I40" s="2"/>
      <c r="J40" s="2"/>
      <c r="K40" s="2"/>
      <c r="L40" s="27"/>
      <c r="M40" s="28">
        <f t="shared" si="1"/>
        <v>3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8.75" customHeight="1" x14ac:dyDescent="0.25">
      <c r="A41" s="121"/>
      <c r="B41" s="37">
        <v>232236</v>
      </c>
      <c r="C41" s="35" t="s">
        <v>57</v>
      </c>
      <c r="D41" s="36"/>
      <c r="E41" s="37">
        <f>'DHS Mhs'!E34</f>
        <v>2</v>
      </c>
      <c r="F41" s="37" t="str">
        <f>'DHS Mhs'!F34</f>
        <v>A</v>
      </c>
      <c r="G41" s="37">
        <f t="shared" si="0"/>
        <v>8</v>
      </c>
      <c r="H41" s="2"/>
      <c r="I41" s="2"/>
      <c r="J41" s="2"/>
      <c r="K41" s="2"/>
      <c r="L41" s="27"/>
      <c r="M41" s="28">
        <f t="shared" si="1"/>
        <v>4</v>
      </c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8.75" customHeight="1" x14ac:dyDescent="0.25">
      <c r="A42" s="125" t="s">
        <v>58</v>
      </c>
      <c r="B42" s="26">
        <v>233103</v>
      </c>
      <c r="C42" s="24" t="s">
        <v>194</v>
      </c>
      <c r="D42" s="25"/>
      <c r="E42" s="26">
        <f>'DHS Mhs'!E35</f>
        <v>1</v>
      </c>
      <c r="F42" s="38" t="str">
        <f>'DHS Mhs'!F35</f>
        <v>A</v>
      </c>
      <c r="G42" s="32">
        <f t="shared" si="0"/>
        <v>4</v>
      </c>
      <c r="H42" s="2"/>
      <c r="I42" s="2"/>
      <c r="J42" s="2"/>
      <c r="K42" s="2"/>
      <c r="L42" s="27"/>
      <c r="M42" s="28">
        <f t="shared" si="1"/>
        <v>4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8.75" customHeight="1" x14ac:dyDescent="0.25">
      <c r="A43" s="126"/>
      <c r="B43" s="32">
        <v>233211</v>
      </c>
      <c r="C43" s="30" t="s">
        <v>195</v>
      </c>
      <c r="D43" s="31"/>
      <c r="E43" s="32">
        <f>'DHS Mhs'!E36</f>
        <v>2</v>
      </c>
      <c r="F43" s="32" t="str">
        <f>'DHS Mhs'!F36</f>
        <v>A-</v>
      </c>
      <c r="G43" s="32">
        <f t="shared" si="0"/>
        <v>7.4</v>
      </c>
      <c r="H43" s="2"/>
      <c r="I43" s="2"/>
      <c r="J43" s="2"/>
      <c r="K43" s="2"/>
      <c r="L43" s="27"/>
      <c r="M43" s="28">
        <f t="shared" si="1"/>
        <v>3.7</v>
      </c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8.75" customHeight="1" x14ac:dyDescent="0.25">
      <c r="A44" s="126"/>
      <c r="B44" s="32">
        <v>233208</v>
      </c>
      <c r="C44" s="33" t="s">
        <v>196</v>
      </c>
      <c r="D44" s="31"/>
      <c r="E44" s="32">
        <f>'DHS Mhs'!E37</f>
        <v>2</v>
      </c>
      <c r="F44" s="32" t="str">
        <f>'DHS Mhs'!F37</f>
        <v>A-</v>
      </c>
      <c r="G44" s="32">
        <f t="shared" si="0"/>
        <v>7.4</v>
      </c>
      <c r="H44" s="2"/>
      <c r="I44" s="2"/>
      <c r="J44" s="2"/>
      <c r="K44" s="2"/>
      <c r="L44" s="27"/>
      <c r="M44" s="28">
        <f t="shared" si="1"/>
        <v>3.7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8.75" customHeight="1" x14ac:dyDescent="0.25">
      <c r="A45" s="126"/>
      <c r="B45" s="32">
        <v>233203</v>
      </c>
      <c r="C45" s="30" t="s">
        <v>62</v>
      </c>
      <c r="D45" s="31"/>
      <c r="E45" s="32">
        <f>'DHS Mhs'!E38</f>
        <v>2</v>
      </c>
      <c r="F45" s="32" t="str">
        <f>'DHS Mhs'!F38</f>
        <v>B+</v>
      </c>
      <c r="G45" s="32">
        <f t="shared" si="0"/>
        <v>6.6</v>
      </c>
      <c r="H45" s="2"/>
      <c r="I45" s="2"/>
      <c r="J45" s="2"/>
      <c r="K45" s="2"/>
      <c r="L45" s="27"/>
      <c r="M45" s="28">
        <f t="shared" si="1"/>
        <v>3.3</v>
      </c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8.75" customHeight="1" x14ac:dyDescent="0.25">
      <c r="A46" s="126"/>
      <c r="B46" s="32">
        <v>235238</v>
      </c>
      <c r="C46" s="30" t="s">
        <v>63</v>
      </c>
      <c r="D46" s="31"/>
      <c r="E46" s="32">
        <f>'DHS Mhs'!E39</f>
        <v>2</v>
      </c>
      <c r="F46" s="32" t="str">
        <f>'DHS Mhs'!F39</f>
        <v>B+</v>
      </c>
      <c r="G46" s="32">
        <f t="shared" si="0"/>
        <v>6.6</v>
      </c>
      <c r="H46" s="2"/>
      <c r="I46" s="2"/>
      <c r="J46" s="2"/>
      <c r="K46" s="2"/>
      <c r="L46" s="27"/>
      <c r="M46" s="28">
        <f t="shared" si="1"/>
        <v>3.3</v>
      </c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8.75" customHeight="1" x14ac:dyDescent="0.25">
      <c r="A47" s="126"/>
      <c r="B47" s="32">
        <v>233210</v>
      </c>
      <c r="C47" s="30" t="s">
        <v>64</v>
      </c>
      <c r="D47" s="31"/>
      <c r="E47" s="32">
        <f>'DHS Mhs'!E40</f>
        <v>2</v>
      </c>
      <c r="F47" s="32" t="str">
        <f>'DHS Mhs'!F40</f>
        <v>B-</v>
      </c>
      <c r="G47" s="32">
        <f t="shared" si="0"/>
        <v>5.4</v>
      </c>
      <c r="H47" s="2"/>
      <c r="I47" s="2"/>
      <c r="J47" s="2"/>
      <c r="K47" s="2"/>
      <c r="L47" s="27"/>
      <c r="M47" s="28">
        <f t="shared" si="1"/>
        <v>2.7</v>
      </c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8.75" customHeight="1" x14ac:dyDescent="0.25">
      <c r="A48" s="126"/>
      <c r="B48" s="32">
        <v>233214</v>
      </c>
      <c r="C48" s="30" t="s">
        <v>65</v>
      </c>
      <c r="D48" s="31"/>
      <c r="E48" s="32">
        <f>'DHS Mhs'!E41</f>
        <v>2</v>
      </c>
      <c r="F48" s="32" t="str">
        <f>'DHS Mhs'!F41</f>
        <v>A</v>
      </c>
      <c r="G48" s="32">
        <f t="shared" si="0"/>
        <v>8</v>
      </c>
      <c r="H48" s="2"/>
      <c r="I48" s="2"/>
      <c r="J48" s="2"/>
      <c r="K48" s="2"/>
      <c r="L48" s="27"/>
      <c r="M48" s="28">
        <f t="shared" si="1"/>
        <v>4</v>
      </c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8.75" customHeight="1" x14ac:dyDescent="0.25">
      <c r="A49" s="126"/>
      <c r="B49" s="32">
        <v>233218</v>
      </c>
      <c r="C49" s="30" t="s">
        <v>66</v>
      </c>
      <c r="D49" s="31"/>
      <c r="E49" s="32">
        <f>'DHS Mhs'!E42</f>
        <v>2</v>
      </c>
      <c r="F49" s="32" t="str">
        <f>'DHS Mhs'!F42</f>
        <v>B-</v>
      </c>
      <c r="G49" s="32">
        <f t="shared" si="0"/>
        <v>5.4</v>
      </c>
      <c r="H49" s="2"/>
      <c r="I49" s="2"/>
      <c r="J49" s="2"/>
      <c r="K49" s="2"/>
      <c r="L49" s="27"/>
      <c r="M49" s="28">
        <f t="shared" si="1"/>
        <v>2.7</v>
      </c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8.75" customHeight="1" x14ac:dyDescent="0.25">
      <c r="A50" s="126"/>
      <c r="B50" s="32">
        <v>233222</v>
      </c>
      <c r="C50" s="30" t="s">
        <v>67</v>
      </c>
      <c r="D50" s="31"/>
      <c r="E50" s="32">
        <f>'DHS Mhs'!E43</f>
        <v>2</v>
      </c>
      <c r="F50" s="32" t="str">
        <f>'DHS Mhs'!F43</f>
        <v>A-</v>
      </c>
      <c r="G50" s="32">
        <f t="shared" si="0"/>
        <v>7.4</v>
      </c>
      <c r="H50" s="2"/>
      <c r="I50" s="2"/>
      <c r="J50" s="2"/>
      <c r="K50" s="2"/>
      <c r="L50" s="27"/>
      <c r="M50" s="28">
        <f t="shared" si="1"/>
        <v>3.7</v>
      </c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8.75" customHeight="1" x14ac:dyDescent="0.25">
      <c r="A51" s="126"/>
      <c r="B51" s="32">
        <v>233259</v>
      </c>
      <c r="C51" s="30" t="s">
        <v>68</v>
      </c>
      <c r="D51" s="31"/>
      <c r="E51" s="32">
        <f>'DHS Mhs'!E44</f>
        <v>2</v>
      </c>
      <c r="F51" s="32" t="str">
        <f>'DHS Mhs'!F44</f>
        <v>A</v>
      </c>
      <c r="G51" s="32">
        <f t="shared" si="0"/>
        <v>8</v>
      </c>
      <c r="H51" s="2"/>
      <c r="I51" s="2"/>
      <c r="J51" s="2"/>
      <c r="K51" s="2"/>
      <c r="L51" s="27"/>
      <c r="M51" s="28">
        <f t="shared" si="1"/>
        <v>4</v>
      </c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8.75" customHeight="1" x14ac:dyDescent="0.25">
      <c r="A52" s="121"/>
      <c r="B52" s="37">
        <v>233237</v>
      </c>
      <c r="C52" s="35" t="s">
        <v>69</v>
      </c>
      <c r="D52" s="36"/>
      <c r="E52" s="37">
        <f>'DHS Mhs'!E45</f>
        <v>2</v>
      </c>
      <c r="F52" s="37" t="str">
        <f>'DHS Mhs'!F45</f>
        <v>B+</v>
      </c>
      <c r="G52" s="37">
        <f t="shared" si="0"/>
        <v>6.6</v>
      </c>
      <c r="H52" s="2"/>
      <c r="I52" s="2"/>
      <c r="J52" s="2"/>
      <c r="K52" s="2"/>
      <c r="L52" s="27"/>
      <c r="M52" s="28">
        <f t="shared" si="1"/>
        <v>3.3</v>
      </c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8.75" customHeight="1" x14ac:dyDescent="0.25">
      <c r="A53" s="125" t="s">
        <v>71</v>
      </c>
      <c r="B53" s="26">
        <v>234104</v>
      </c>
      <c r="C53" s="24" t="s">
        <v>197</v>
      </c>
      <c r="D53" s="25"/>
      <c r="E53" s="26">
        <f>'DHS Mhs'!E46</f>
        <v>1</v>
      </c>
      <c r="F53" s="26" t="str">
        <f>'DHS Mhs'!F46</f>
        <v>A-</v>
      </c>
      <c r="G53" s="26">
        <f t="shared" si="0"/>
        <v>3.7</v>
      </c>
      <c r="H53" s="2"/>
      <c r="I53" s="2"/>
      <c r="J53" s="2"/>
      <c r="K53" s="2"/>
      <c r="L53" s="27"/>
      <c r="M53" s="28">
        <f t="shared" si="1"/>
        <v>3.7</v>
      </c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8.75" customHeight="1" x14ac:dyDescent="0.25">
      <c r="A54" s="126"/>
      <c r="B54" s="32">
        <v>234202</v>
      </c>
      <c r="C54" s="33" t="s">
        <v>198</v>
      </c>
      <c r="D54" s="31"/>
      <c r="E54" s="32">
        <f>'DHS Mhs'!E47</f>
        <v>2</v>
      </c>
      <c r="F54" s="32" t="str">
        <f>'DHS Mhs'!F47</f>
        <v>A-</v>
      </c>
      <c r="G54" s="32">
        <f t="shared" si="0"/>
        <v>7.4</v>
      </c>
      <c r="H54" s="2"/>
      <c r="I54" s="2"/>
      <c r="J54" s="2"/>
      <c r="K54" s="2"/>
      <c r="L54" s="27"/>
      <c r="M54" s="28">
        <f t="shared" si="1"/>
        <v>3.7</v>
      </c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8.75" customHeight="1" x14ac:dyDescent="0.25">
      <c r="A55" s="126"/>
      <c r="B55" s="32">
        <v>234204</v>
      </c>
      <c r="C55" s="30" t="s">
        <v>74</v>
      </c>
      <c r="D55" s="31"/>
      <c r="E55" s="32">
        <f>'DHS Mhs'!E48</f>
        <v>2</v>
      </c>
      <c r="F55" s="32" t="str">
        <f>'DHS Mhs'!F48</f>
        <v>B-</v>
      </c>
      <c r="G55" s="32">
        <f t="shared" si="0"/>
        <v>5.4</v>
      </c>
      <c r="H55" s="2"/>
      <c r="I55" s="2"/>
      <c r="J55" s="2"/>
      <c r="K55" s="2"/>
      <c r="L55" s="27"/>
      <c r="M55" s="28">
        <f t="shared" si="1"/>
        <v>2.7</v>
      </c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8.75" customHeight="1" x14ac:dyDescent="0.25">
      <c r="A56" s="126"/>
      <c r="B56" s="32">
        <v>234207</v>
      </c>
      <c r="C56" s="30" t="s">
        <v>75</v>
      </c>
      <c r="D56" s="31"/>
      <c r="E56" s="32">
        <f>'DHS Mhs'!E49</f>
        <v>2</v>
      </c>
      <c r="F56" s="32" t="str">
        <f>'DHS Mhs'!F49</f>
        <v>B+</v>
      </c>
      <c r="G56" s="32">
        <f t="shared" si="0"/>
        <v>6.6</v>
      </c>
      <c r="H56" s="2"/>
      <c r="I56" s="2"/>
      <c r="J56" s="2"/>
      <c r="K56" s="2"/>
      <c r="L56" s="27"/>
      <c r="M56" s="28">
        <f t="shared" si="1"/>
        <v>3.3</v>
      </c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8.75" customHeight="1" x14ac:dyDescent="0.25">
      <c r="A57" s="126"/>
      <c r="B57" s="32">
        <v>234211</v>
      </c>
      <c r="C57" s="30" t="s">
        <v>76</v>
      </c>
      <c r="D57" s="31"/>
      <c r="E57" s="32">
        <f>'DHS Mhs'!E50</f>
        <v>2</v>
      </c>
      <c r="F57" s="32" t="str">
        <f>'DHS Mhs'!F50</f>
        <v>B-</v>
      </c>
      <c r="G57" s="32">
        <f t="shared" si="0"/>
        <v>5.4</v>
      </c>
      <c r="H57" s="2"/>
      <c r="I57" s="2"/>
      <c r="J57" s="2"/>
      <c r="K57" s="2"/>
      <c r="L57" s="27"/>
      <c r="M57" s="28">
        <f t="shared" si="1"/>
        <v>2.7</v>
      </c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8.75" customHeight="1" x14ac:dyDescent="0.25">
      <c r="A58" s="126"/>
      <c r="B58" s="32">
        <v>234215</v>
      </c>
      <c r="C58" s="30" t="s">
        <v>77</v>
      </c>
      <c r="D58" s="39"/>
      <c r="E58" s="32">
        <f>'DHS Mhs'!E51</f>
        <v>2</v>
      </c>
      <c r="F58" s="32" t="str">
        <f>'DHS Mhs'!F51</f>
        <v>B+</v>
      </c>
      <c r="G58" s="40">
        <f t="shared" si="0"/>
        <v>6.6</v>
      </c>
      <c r="H58" s="2"/>
      <c r="I58" s="2"/>
      <c r="J58" s="2"/>
      <c r="K58" s="2"/>
      <c r="L58" s="27"/>
      <c r="M58" s="28">
        <f t="shared" si="1"/>
        <v>3.3</v>
      </c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8.75" customHeight="1" x14ac:dyDescent="0.25">
      <c r="A59" s="126"/>
      <c r="B59" s="32">
        <v>234219</v>
      </c>
      <c r="C59" s="30" t="s">
        <v>78</v>
      </c>
      <c r="D59" s="31"/>
      <c r="E59" s="32">
        <f>'DHS Mhs'!E52</f>
        <v>2</v>
      </c>
      <c r="F59" s="32" t="str">
        <f>'DHS Mhs'!F52</f>
        <v>B</v>
      </c>
      <c r="G59" s="32">
        <f t="shared" si="0"/>
        <v>6</v>
      </c>
      <c r="H59" s="2"/>
      <c r="I59" s="2"/>
      <c r="J59" s="2"/>
      <c r="K59" s="2"/>
      <c r="L59" s="27"/>
      <c r="M59" s="28">
        <f t="shared" si="1"/>
        <v>3</v>
      </c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8.75" customHeight="1" x14ac:dyDescent="0.25">
      <c r="A60" s="126"/>
      <c r="B60" s="38">
        <v>234261</v>
      </c>
      <c r="C60" s="89" t="s">
        <v>79</v>
      </c>
      <c r="D60" s="41"/>
      <c r="E60" s="38">
        <f>'DHS Mhs'!E42</f>
        <v>2</v>
      </c>
      <c r="F60" s="32" t="str">
        <f>'DHS Mhs'!F53</f>
        <v>A-</v>
      </c>
      <c r="G60" s="38">
        <f t="shared" si="0"/>
        <v>7.4</v>
      </c>
      <c r="H60" s="2"/>
      <c r="I60" s="3"/>
      <c r="J60" s="2"/>
      <c r="K60" s="2"/>
      <c r="L60" s="2"/>
      <c r="M60" s="28">
        <f t="shared" si="1"/>
        <v>3.7</v>
      </c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8.75" customHeight="1" x14ac:dyDescent="0.25">
      <c r="A61" s="126"/>
      <c r="B61" s="32">
        <v>234270</v>
      </c>
      <c r="C61" s="30" t="s">
        <v>80</v>
      </c>
      <c r="D61" s="31"/>
      <c r="E61" s="38">
        <f>'DHS Mhs'!E43</f>
        <v>2</v>
      </c>
      <c r="F61" s="32" t="str">
        <f>'DHS Mhs'!F54</f>
        <v>B</v>
      </c>
      <c r="G61" s="32">
        <f t="shared" si="0"/>
        <v>6</v>
      </c>
      <c r="H61" s="2"/>
      <c r="I61" s="3"/>
      <c r="J61" s="2"/>
      <c r="K61" s="2"/>
      <c r="L61" s="2"/>
      <c r="M61" s="28">
        <f t="shared" si="1"/>
        <v>3</v>
      </c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8.75" customHeight="1" x14ac:dyDescent="0.25">
      <c r="A62" s="126"/>
      <c r="B62" s="32">
        <v>234235</v>
      </c>
      <c r="C62" s="30" t="s">
        <v>81</v>
      </c>
      <c r="D62" s="31"/>
      <c r="E62" s="38">
        <f>'DHS Mhs'!E44</f>
        <v>2</v>
      </c>
      <c r="F62" s="32" t="str">
        <f>'DHS Mhs'!F55</f>
        <v>A</v>
      </c>
      <c r="G62" s="32">
        <f t="shared" si="0"/>
        <v>8</v>
      </c>
      <c r="H62" s="2"/>
      <c r="I62" s="3"/>
      <c r="J62" s="2"/>
      <c r="K62" s="2"/>
      <c r="L62" s="2"/>
      <c r="M62" s="28">
        <f t="shared" si="1"/>
        <v>4</v>
      </c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8.75" customHeight="1" x14ac:dyDescent="0.25">
      <c r="A63" s="121"/>
      <c r="B63" s="37">
        <v>237275</v>
      </c>
      <c r="C63" s="35" t="s">
        <v>82</v>
      </c>
      <c r="D63" s="36"/>
      <c r="E63" s="37">
        <f>'DHS Mhs'!E45</f>
        <v>2</v>
      </c>
      <c r="F63" s="37" t="str">
        <f>'DHS Mhs'!F56</f>
        <v>A-</v>
      </c>
      <c r="G63" s="37">
        <f t="shared" si="0"/>
        <v>7.4</v>
      </c>
      <c r="H63" s="2"/>
      <c r="I63" s="3"/>
      <c r="J63" s="2"/>
      <c r="K63" s="2"/>
      <c r="L63" s="2"/>
      <c r="M63" s="28">
        <f t="shared" si="1"/>
        <v>3.7</v>
      </c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5">
      <c r="A65" s="10" t="s">
        <v>199</v>
      </c>
      <c r="B65" s="10" t="str">
        <f>C9</f>
        <v>: Restyana Rahmawati</v>
      </c>
      <c r="C65" s="8"/>
      <c r="D65" s="90"/>
      <c r="E65" s="7"/>
      <c r="F65" s="91" t="s">
        <v>5</v>
      </c>
      <c r="G65" s="7" t="str">
        <f>C11</f>
        <v>: 182120032</v>
      </c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5">
      <c r="A66" s="12" t="s">
        <v>200</v>
      </c>
      <c r="B66" s="3"/>
      <c r="C66" s="3"/>
      <c r="D66" s="3"/>
      <c r="E66" s="77"/>
      <c r="F66" s="92" t="s">
        <v>175</v>
      </c>
      <c r="G66" s="85"/>
      <c r="H66" s="3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7.5" customHeight="1" x14ac:dyDescent="0.25">
      <c r="A67" s="12"/>
      <c r="B67" s="3"/>
      <c r="C67" s="3"/>
      <c r="D67" s="3"/>
      <c r="E67" s="77"/>
      <c r="F67" s="92"/>
      <c r="G67" s="85"/>
      <c r="H67" s="3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5">
      <c r="A68" s="140" t="s">
        <v>15</v>
      </c>
      <c r="B68" s="87" t="s">
        <v>16</v>
      </c>
      <c r="C68" s="139" t="s">
        <v>17</v>
      </c>
      <c r="D68" s="123"/>
      <c r="E68" s="87" t="s">
        <v>18</v>
      </c>
      <c r="F68" s="87" t="s">
        <v>19</v>
      </c>
      <c r="G68" s="87" t="s">
        <v>20</v>
      </c>
      <c r="H68" s="2"/>
      <c r="I68" s="10"/>
      <c r="J68" s="2"/>
      <c r="K68" s="2"/>
      <c r="L68" s="2"/>
      <c r="M68" s="137" t="s">
        <v>21</v>
      </c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5">
      <c r="A69" s="121"/>
      <c r="B69" s="88" t="s">
        <v>22</v>
      </c>
      <c r="C69" s="138" t="s">
        <v>23</v>
      </c>
      <c r="D69" s="117"/>
      <c r="E69" s="88" t="s">
        <v>24</v>
      </c>
      <c r="F69" s="88" t="s">
        <v>25</v>
      </c>
      <c r="G69" s="88" t="s">
        <v>26</v>
      </c>
      <c r="H69" s="2"/>
      <c r="I69" s="3"/>
      <c r="J69" s="2"/>
      <c r="K69" s="2"/>
      <c r="L69" s="2"/>
      <c r="M69" s="121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8.75" customHeight="1" x14ac:dyDescent="0.25">
      <c r="A70" s="125" t="s">
        <v>83</v>
      </c>
      <c r="B70" s="26">
        <v>235105</v>
      </c>
      <c r="C70" s="24" t="s">
        <v>201</v>
      </c>
      <c r="D70" s="25"/>
      <c r="E70" s="38">
        <f>'DHS Mhs'!E57</f>
        <v>1</v>
      </c>
      <c r="F70" s="59" t="str">
        <f>'DHS Mhs'!F57</f>
        <v>A-</v>
      </c>
      <c r="G70" s="38">
        <f t="shared" ref="G70:G100" si="2">E70*M70</f>
        <v>3.7</v>
      </c>
      <c r="H70" s="2"/>
      <c r="I70" s="2"/>
      <c r="J70" s="2"/>
      <c r="K70" s="2"/>
      <c r="L70" s="2"/>
      <c r="M70" s="28">
        <f t="shared" ref="M70:M100" si="3">IF(F70="A",4,IF(F70="A-",3.7,IF(F70="B+",3.3,IF(F70="B",3,IF(F70="B-",2.7,IF(F70="C+",2.3,IF(F70="C",2,IF(F70="D",1))))))))</f>
        <v>3.7</v>
      </c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8.75" customHeight="1" x14ac:dyDescent="0.25">
      <c r="A71" s="126"/>
      <c r="B71" s="32">
        <v>205221</v>
      </c>
      <c r="C71" s="30" t="s">
        <v>202</v>
      </c>
      <c r="D71" s="31"/>
      <c r="E71" s="38">
        <f>'DHS Mhs'!E58</f>
        <v>2</v>
      </c>
      <c r="F71" s="40" t="str">
        <f>'DHS Mhs'!F58</f>
        <v>A</v>
      </c>
      <c r="G71" s="32">
        <f t="shared" si="2"/>
        <v>8</v>
      </c>
      <c r="H71" s="2"/>
      <c r="I71" s="2"/>
      <c r="J71" s="2"/>
      <c r="K71" s="2"/>
      <c r="L71" s="2"/>
      <c r="M71" s="28">
        <f t="shared" si="3"/>
        <v>4</v>
      </c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8.75" customHeight="1" x14ac:dyDescent="0.25">
      <c r="A72" s="126"/>
      <c r="B72" s="32">
        <v>205222</v>
      </c>
      <c r="C72" s="30" t="s">
        <v>203</v>
      </c>
      <c r="D72" s="31"/>
      <c r="E72" s="38">
        <f>'DHS Mhs'!E59</f>
        <v>2</v>
      </c>
      <c r="F72" s="40" t="str">
        <f>'DHS Mhs'!F59</f>
        <v>B</v>
      </c>
      <c r="G72" s="32">
        <f t="shared" si="2"/>
        <v>6</v>
      </c>
      <c r="H72" s="2"/>
      <c r="I72" s="2"/>
      <c r="J72" s="2"/>
      <c r="K72" s="2"/>
      <c r="L72" s="2"/>
      <c r="M72" s="28">
        <f t="shared" si="3"/>
        <v>3</v>
      </c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8.75" customHeight="1" x14ac:dyDescent="0.25">
      <c r="A73" s="126"/>
      <c r="B73" s="32">
        <v>205223</v>
      </c>
      <c r="C73" s="30" t="s">
        <v>204</v>
      </c>
      <c r="D73" s="31"/>
      <c r="E73" s="38">
        <f>'DHS Mhs'!E60</f>
        <v>2</v>
      </c>
      <c r="F73" s="40" t="str">
        <f>'DHS Mhs'!F60</f>
        <v>B+</v>
      </c>
      <c r="G73" s="32">
        <f t="shared" si="2"/>
        <v>6.6</v>
      </c>
      <c r="H73" s="2"/>
      <c r="I73" s="2"/>
      <c r="J73" s="2"/>
      <c r="K73" s="2"/>
      <c r="L73" s="27"/>
      <c r="M73" s="28">
        <f t="shared" si="3"/>
        <v>3.3</v>
      </c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8.75" customHeight="1" x14ac:dyDescent="0.25">
      <c r="A74" s="126"/>
      <c r="B74" s="32">
        <v>235110</v>
      </c>
      <c r="C74" s="33" t="s">
        <v>205</v>
      </c>
      <c r="D74" s="31"/>
      <c r="E74" s="38">
        <f>'DHS Mhs'!E61</f>
        <v>1</v>
      </c>
      <c r="F74" s="40" t="str">
        <f>'DHS Mhs'!F61</f>
        <v>A-</v>
      </c>
      <c r="G74" s="32">
        <f t="shared" si="2"/>
        <v>3.7</v>
      </c>
      <c r="H74" s="2"/>
      <c r="I74" s="2"/>
      <c r="J74" s="2"/>
      <c r="K74" s="2"/>
      <c r="L74" s="27"/>
      <c r="M74" s="28">
        <f t="shared" si="3"/>
        <v>3.7</v>
      </c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8.75" customHeight="1" x14ac:dyDescent="0.25">
      <c r="A75" s="126"/>
      <c r="B75" s="32">
        <v>235226</v>
      </c>
      <c r="C75" s="30" t="s">
        <v>90</v>
      </c>
      <c r="D75" s="31"/>
      <c r="E75" s="38">
        <f>'DHS Mhs'!E62</f>
        <v>2</v>
      </c>
      <c r="F75" s="40" t="str">
        <f>'DHS Mhs'!F62</f>
        <v>B+</v>
      </c>
      <c r="G75" s="32">
        <f t="shared" si="2"/>
        <v>6.6</v>
      </c>
      <c r="H75" s="2"/>
      <c r="I75" s="2"/>
      <c r="J75" s="2"/>
      <c r="K75" s="2"/>
      <c r="L75" s="27"/>
      <c r="M75" s="28">
        <f t="shared" si="3"/>
        <v>3.3</v>
      </c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8.75" customHeight="1" x14ac:dyDescent="0.25">
      <c r="A76" s="126"/>
      <c r="B76" s="32">
        <v>236271</v>
      </c>
      <c r="C76" s="30" t="s">
        <v>91</v>
      </c>
      <c r="D76" s="31"/>
      <c r="E76" s="38">
        <f>'DHS Mhs'!E63</f>
        <v>2</v>
      </c>
      <c r="F76" s="40" t="str">
        <f>'DHS Mhs'!F63</f>
        <v>A-</v>
      </c>
      <c r="G76" s="32">
        <f t="shared" si="2"/>
        <v>7.4</v>
      </c>
      <c r="H76" s="2"/>
      <c r="I76" s="2"/>
      <c r="J76" s="2"/>
      <c r="K76" s="2"/>
      <c r="L76" s="27"/>
      <c r="M76" s="28">
        <f t="shared" si="3"/>
        <v>3.7</v>
      </c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8.75" customHeight="1" x14ac:dyDescent="0.25">
      <c r="A77" s="126"/>
      <c r="B77" s="32">
        <v>235250</v>
      </c>
      <c r="C77" s="30" t="s">
        <v>92</v>
      </c>
      <c r="D77" s="31"/>
      <c r="E77" s="38">
        <f>'DHS Mhs'!E64</f>
        <v>2</v>
      </c>
      <c r="F77" s="40" t="str">
        <f>'DHS Mhs'!F64</f>
        <v>A-</v>
      </c>
      <c r="G77" s="32">
        <f t="shared" si="2"/>
        <v>7.4</v>
      </c>
      <c r="H77" s="2"/>
      <c r="I77" s="2"/>
      <c r="J77" s="2"/>
      <c r="K77" s="2"/>
      <c r="L77" s="27"/>
      <c r="M77" s="28">
        <f t="shared" si="3"/>
        <v>3.7</v>
      </c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8.75" customHeight="1" x14ac:dyDescent="0.25">
      <c r="A78" s="126"/>
      <c r="B78" s="32">
        <v>235231</v>
      </c>
      <c r="C78" s="30" t="s">
        <v>93</v>
      </c>
      <c r="D78" s="31"/>
      <c r="E78" s="38">
        <f>'DHS Mhs'!E65</f>
        <v>2</v>
      </c>
      <c r="F78" s="40" t="str">
        <f>'DHS Mhs'!F65</f>
        <v>A-</v>
      </c>
      <c r="G78" s="32">
        <f t="shared" si="2"/>
        <v>7.4</v>
      </c>
      <c r="H78" s="2"/>
      <c r="I78" s="2"/>
      <c r="J78" s="2"/>
      <c r="K78" s="2"/>
      <c r="L78" s="27"/>
      <c r="M78" s="28">
        <f t="shared" si="3"/>
        <v>3.7</v>
      </c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8.75" customHeight="1" x14ac:dyDescent="0.25">
      <c r="A79" s="126"/>
      <c r="B79" s="32">
        <v>235251</v>
      </c>
      <c r="C79" s="30" t="s">
        <v>94</v>
      </c>
      <c r="D79" s="31"/>
      <c r="E79" s="38">
        <f>'DHS Mhs'!E66</f>
        <v>2</v>
      </c>
      <c r="F79" s="40" t="str">
        <f>'DHS Mhs'!F66</f>
        <v>A</v>
      </c>
      <c r="G79" s="32">
        <f t="shared" si="2"/>
        <v>8</v>
      </c>
      <c r="H79" s="2"/>
      <c r="I79" s="2"/>
      <c r="J79" s="2"/>
      <c r="K79" s="2"/>
      <c r="L79" s="27"/>
      <c r="M79" s="28">
        <f t="shared" si="3"/>
        <v>4</v>
      </c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8.75" customHeight="1" x14ac:dyDescent="0.25">
      <c r="A80" s="126"/>
      <c r="B80" s="32">
        <v>235150</v>
      </c>
      <c r="C80" s="33" t="s">
        <v>95</v>
      </c>
      <c r="D80" s="39"/>
      <c r="E80" s="38">
        <f>'DHS Mhs'!E67</f>
        <v>1</v>
      </c>
      <c r="F80" s="40" t="str">
        <f>'DHS Mhs'!F67</f>
        <v>A</v>
      </c>
      <c r="G80" s="32">
        <f t="shared" si="2"/>
        <v>4</v>
      </c>
      <c r="H80" s="2"/>
      <c r="I80" s="2"/>
      <c r="J80" s="2"/>
      <c r="K80" s="2"/>
      <c r="L80" s="27"/>
      <c r="M80" s="28">
        <f t="shared" si="3"/>
        <v>4</v>
      </c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8.75" customHeight="1" x14ac:dyDescent="0.25">
      <c r="A81" s="121"/>
      <c r="B81" s="37">
        <f>'DHS Mhs'!B68</f>
        <v>235241</v>
      </c>
      <c r="C81" s="93" t="str">
        <f>'DHS Mhs'!C68</f>
        <v>Children Language Teaching Methodology</v>
      </c>
      <c r="D81" s="36"/>
      <c r="E81" s="37">
        <f>'DHS Mhs'!E68</f>
        <v>2</v>
      </c>
      <c r="F81" s="37" t="str">
        <f>'DHS Mhs'!F68</f>
        <v>A-</v>
      </c>
      <c r="G81" s="37">
        <f t="shared" si="2"/>
        <v>7.4</v>
      </c>
      <c r="H81" s="2"/>
      <c r="I81" s="2"/>
      <c r="J81" s="2"/>
      <c r="K81" s="2"/>
      <c r="L81" s="27"/>
      <c r="M81" s="28">
        <f t="shared" si="3"/>
        <v>3.7</v>
      </c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8.75" customHeight="1" x14ac:dyDescent="0.25">
      <c r="A82" s="125" t="s">
        <v>97</v>
      </c>
      <c r="B82" s="26">
        <v>236106</v>
      </c>
      <c r="C82" s="24" t="s">
        <v>206</v>
      </c>
      <c r="D82" s="25"/>
      <c r="E82" s="38">
        <f>'DHS Mhs'!E69</f>
        <v>1</v>
      </c>
      <c r="F82" s="59" t="str">
        <f>'DHS Mhs'!F69</f>
        <v>A-</v>
      </c>
      <c r="G82" s="38">
        <f t="shared" si="2"/>
        <v>3.7</v>
      </c>
      <c r="H82" s="2"/>
      <c r="I82" s="2"/>
      <c r="J82" s="2"/>
      <c r="K82" s="2"/>
      <c r="L82" s="27"/>
      <c r="M82" s="28">
        <f t="shared" si="3"/>
        <v>3.7</v>
      </c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8.75" customHeight="1" x14ac:dyDescent="0.25">
      <c r="A83" s="126"/>
      <c r="B83" s="32">
        <v>236213</v>
      </c>
      <c r="C83" s="33" t="s">
        <v>207</v>
      </c>
      <c r="D83" s="41"/>
      <c r="E83" s="38">
        <f>'DHS Mhs'!E70</f>
        <v>2</v>
      </c>
      <c r="F83" s="40" t="str">
        <f>'DHS Mhs'!F70</f>
        <v>A</v>
      </c>
      <c r="G83" s="32">
        <f t="shared" si="2"/>
        <v>8</v>
      </c>
      <c r="H83" s="2"/>
      <c r="I83" s="2"/>
      <c r="J83" s="2"/>
      <c r="K83" s="2"/>
      <c r="L83" s="27"/>
      <c r="M83" s="28">
        <f t="shared" si="3"/>
        <v>4</v>
      </c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8.75" customHeight="1" x14ac:dyDescent="0.25">
      <c r="A84" s="126"/>
      <c r="B84" s="32">
        <v>236224</v>
      </c>
      <c r="C84" s="30" t="s">
        <v>100</v>
      </c>
      <c r="D84" s="31"/>
      <c r="E84" s="38">
        <f>'DHS Mhs'!E71</f>
        <v>2</v>
      </c>
      <c r="F84" s="40" t="str">
        <f>'DHS Mhs'!F71</f>
        <v>A</v>
      </c>
      <c r="G84" s="32">
        <f t="shared" si="2"/>
        <v>8</v>
      </c>
      <c r="H84" s="2"/>
      <c r="I84" s="2"/>
      <c r="J84" s="2"/>
      <c r="K84" s="2"/>
      <c r="L84" s="27"/>
      <c r="M84" s="28">
        <f t="shared" si="3"/>
        <v>4</v>
      </c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8.75" customHeight="1" x14ac:dyDescent="0.25">
      <c r="A85" s="126"/>
      <c r="B85" s="32">
        <v>236111</v>
      </c>
      <c r="C85" s="30" t="s">
        <v>208</v>
      </c>
      <c r="D85" s="31"/>
      <c r="E85" s="38">
        <f>'DHS Mhs'!E72</f>
        <v>1</v>
      </c>
      <c r="F85" s="40" t="str">
        <f>'DHS Mhs'!F72</f>
        <v>A</v>
      </c>
      <c r="G85" s="32">
        <f t="shared" si="2"/>
        <v>4</v>
      </c>
      <c r="H85" s="2"/>
      <c r="I85" s="2"/>
      <c r="J85" s="2"/>
      <c r="K85" s="2"/>
      <c r="L85" s="27"/>
      <c r="M85" s="28">
        <f t="shared" si="3"/>
        <v>4</v>
      </c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8.75" customHeight="1" x14ac:dyDescent="0.25">
      <c r="A86" s="126"/>
      <c r="B86" s="32">
        <v>236224</v>
      </c>
      <c r="C86" s="30" t="s">
        <v>102</v>
      </c>
      <c r="D86" s="31"/>
      <c r="E86" s="38">
        <f>'DHS Mhs'!E73</f>
        <v>2</v>
      </c>
      <c r="F86" s="40" t="str">
        <f>'DHS Mhs'!F73</f>
        <v>A-</v>
      </c>
      <c r="G86" s="32">
        <f t="shared" si="2"/>
        <v>7.4</v>
      </c>
      <c r="H86" s="2"/>
      <c r="I86" s="2"/>
      <c r="J86" s="2"/>
      <c r="K86" s="2"/>
      <c r="L86" s="27"/>
      <c r="M86" s="28">
        <f t="shared" si="3"/>
        <v>3.7</v>
      </c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8.75" customHeight="1" x14ac:dyDescent="0.25">
      <c r="A87" s="126"/>
      <c r="B87" s="32">
        <v>236225</v>
      </c>
      <c r="C87" s="30" t="s">
        <v>103</v>
      </c>
      <c r="D87" s="31"/>
      <c r="E87" s="38">
        <f>'DHS Mhs'!E74</f>
        <v>2</v>
      </c>
      <c r="F87" s="40" t="str">
        <f>'DHS Mhs'!F74</f>
        <v>A-</v>
      </c>
      <c r="G87" s="32">
        <f t="shared" si="2"/>
        <v>7.4</v>
      </c>
      <c r="H87" s="2"/>
      <c r="I87" s="2"/>
      <c r="J87" s="2"/>
      <c r="K87" s="2"/>
      <c r="L87" s="27"/>
      <c r="M87" s="28">
        <f t="shared" si="3"/>
        <v>3.7</v>
      </c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8.75" customHeight="1" x14ac:dyDescent="0.25">
      <c r="A88" s="126"/>
      <c r="B88" s="32">
        <f>'DHS Mhs'!B75</f>
        <v>236229</v>
      </c>
      <c r="C88" s="94" t="str">
        <f>'DHS Mhs'!C75</f>
        <v>Research In Literature</v>
      </c>
      <c r="D88" s="31"/>
      <c r="E88" s="38">
        <f>'DHS Mhs'!E75</f>
        <v>2</v>
      </c>
      <c r="F88" s="40" t="str">
        <f>'DHS Mhs'!F75</f>
        <v>A</v>
      </c>
      <c r="G88" s="32">
        <f t="shared" si="2"/>
        <v>8</v>
      </c>
      <c r="H88" s="2"/>
      <c r="I88" s="2"/>
      <c r="J88" s="2"/>
      <c r="K88" s="2"/>
      <c r="L88" s="27"/>
      <c r="M88" s="28">
        <f t="shared" si="3"/>
        <v>4</v>
      </c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8.75" customHeight="1" x14ac:dyDescent="0.25">
      <c r="A89" s="126"/>
      <c r="B89" s="32">
        <v>236268</v>
      </c>
      <c r="C89" s="30" t="s">
        <v>105</v>
      </c>
      <c r="D89" s="31"/>
      <c r="E89" s="38">
        <f>'DHS Mhs'!E76</f>
        <v>2</v>
      </c>
      <c r="F89" s="40" t="str">
        <f>'DHS Mhs'!F76</f>
        <v>A</v>
      </c>
      <c r="G89" s="32">
        <f t="shared" si="2"/>
        <v>8</v>
      </c>
      <c r="H89" s="2"/>
      <c r="I89" s="2"/>
      <c r="J89" s="2"/>
      <c r="K89" s="2"/>
      <c r="L89" s="27"/>
      <c r="M89" s="28">
        <f t="shared" si="3"/>
        <v>4</v>
      </c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8.75" customHeight="1" x14ac:dyDescent="0.25">
      <c r="A90" s="126"/>
      <c r="B90" s="32">
        <v>236234</v>
      </c>
      <c r="C90" s="30" t="s">
        <v>106</v>
      </c>
      <c r="D90" s="31"/>
      <c r="E90" s="38">
        <f>'DHS Mhs'!E77</f>
        <v>2</v>
      </c>
      <c r="F90" s="40" t="str">
        <f>'DHS Mhs'!F77</f>
        <v>A</v>
      </c>
      <c r="G90" s="32">
        <f t="shared" si="2"/>
        <v>8</v>
      </c>
      <c r="H90" s="2"/>
      <c r="I90" s="2"/>
      <c r="J90" s="2"/>
      <c r="K90" s="2"/>
      <c r="L90" s="27"/>
      <c r="M90" s="28">
        <f t="shared" si="3"/>
        <v>4</v>
      </c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8.75" customHeight="1" x14ac:dyDescent="0.25">
      <c r="A91" s="121"/>
      <c r="B91" s="32">
        <f>'DHS Mhs'!B78</f>
        <v>236242</v>
      </c>
      <c r="C91" s="93" t="str">
        <f>'DHS Mhs'!C78</f>
        <v>Teaching Media For Children</v>
      </c>
      <c r="D91" s="95"/>
      <c r="E91" s="37">
        <f>'DHS Mhs'!E78</f>
        <v>3</v>
      </c>
      <c r="F91" s="37" t="str">
        <f>'DHS Mhs'!F78</f>
        <v>A</v>
      </c>
      <c r="G91" s="37">
        <f t="shared" si="2"/>
        <v>12</v>
      </c>
      <c r="H91" s="2"/>
      <c r="I91" s="2"/>
      <c r="J91" s="2"/>
      <c r="K91" s="2"/>
      <c r="L91" s="27"/>
      <c r="M91" s="28">
        <f t="shared" si="3"/>
        <v>4</v>
      </c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8.75" customHeight="1" x14ac:dyDescent="0.25">
      <c r="A92" s="125" t="s">
        <v>108</v>
      </c>
      <c r="B92" s="26">
        <v>237107</v>
      </c>
      <c r="C92" s="24" t="s">
        <v>209</v>
      </c>
      <c r="D92" s="25"/>
      <c r="E92" s="38">
        <f>'DHS Mhs'!E79</f>
        <v>1</v>
      </c>
      <c r="F92" s="59" t="str">
        <f>'DHS Mhs'!F79</f>
        <v>A</v>
      </c>
      <c r="G92" s="38">
        <f t="shared" si="2"/>
        <v>4</v>
      </c>
      <c r="H92" s="2"/>
      <c r="I92" s="2"/>
      <c r="J92" s="2"/>
      <c r="K92" s="2"/>
      <c r="L92" s="27"/>
      <c r="M92" s="28">
        <f t="shared" si="3"/>
        <v>4</v>
      </c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8.75" customHeight="1" x14ac:dyDescent="0.25">
      <c r="A93" s="126"/>
      <c r="B93" s="32">
        <v>237312</v>
      </c>
      <c r="C93" s="30" t="s">
        <v>210</v>
      </c>
      <c r="D93" s="31"/>
      <c r="E93" s="38">
        <f>'DHS Mhs'!E80</f>
        <v>3</v>
      </c>
      <c r="F93" s="40" t="str">
        <f>'DHS Mhs'!F80</f>
        <v>A</v>
      </c>
      <c r="G93" s="32">
        <f t="shared" si="2"/>
        <v>12</v>
      </c>
      <c r="H93" s="2"/>
      <c r="I93" s="2"/>
      <c r="J93" s="2"/>
      <c r="K93" s="2"/>
      <c r="L93" s="27"/>
      <c r="M93" s="28">
        <f t="shared" si="3"/>
        <v>4</v>
      </c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8.75" customHeight="1" x14ac:dyDescent="0.25">
      <c r="A94" s="126"/>
      <c r="B94" s="32">
        <v>237227</v>
      </c>
      <c r="C94" s="30" t="s">
        <v>111</v>
      </c>
      <c r="D94" s="31"/>
      <c r="E94" s="38">
        <f>'DHS Mhs'!E81</f>
        <v>2</v>
      </c>
      <c r="F94" s="40" t="str">
        <f>'DHS Mhs'!F81</f>
        <v>A</v>
      </c>
      <c r="G94" s="32">
        <f t="shared" si="2"/>
        <v>8</v>
      </c>
      <c r="H94" s="2"/>
      <c r="I94" s="2"/>
      <c r="J94" s="2"/>
      <c r="K94" s="2"/>
      <c r="L94" s="27"/>
      <c r="M94" s="28">
        <f t="shared" si="3"/>
        <v>4</v>
      </c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8.75" customHeight="1" x14ac:dyDescent="0.25">
      <c r="A95" s="126"/>
      <c r="B95" s="32">
        <v>237228</v>
      </c>
      <c r="C95" s="30" t="s">
        <v>112</v>
      </c>
      <c r="D95" s="31"/>
      <c r="E95" s="38">
        <f>'DHS Mhs'!E82</f>
        <v>2</v>
      </c>
      <c r="F95" s="40" t="str">
        <f>'DHS Mhs'!F82</f>
        <v>A-</v>
      </c>
      <c r="G95" s="32">
        <f t="shared" si="2"/>
        <v>7.4</v>
      </c>
      <c r="H95" s="2"/>
      <c r="I95" s="2"/>
      <c r="J95" s="2"/>
      <c r="K95" s="2"/>
      <c r="L95" s="27"/>
      <c r="M95" s="28">
        <f t="shared" si="3"/>
        <v>3.7</v>
      </c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8.75" customHeight="1" x14ac:dyDescent="0.25">
      <c r="A96" s="126"/>
      <c r="B96" s="32">
        <f>'DHS Mhs'!B83</f>
        <v>237232</v>
      </c>
      <c r="C96" s="30" t="str">
        <f>'DHS Mhs'!C83</f>
        <v>Seminar  on Literature</v>
      </c>
      <c r="D96" s="31"/>
      <c r="E96" s="38">
        <f>'DHS Mhs'!E83</f>
        <v>2</v>
      </c>
      <c r="F96" s="40" t="str">
        <f>'DHS Mhs'!F83</f>
        <v>A</v>
      </c>
      <c r="G96" s="32">
        <f t="shared" si="2"/>
        <v>8</v>
      </c>
      <c r="H96" s="2"/>
      <c r="I96" s="2"/>
      <c r="J96" s="2"/>
      <c r="K96" s="2"/>
      <c r="L96" s="27"/>
      <c r="M96" s="28">
        <f t="shared" si="3"/>
        <v>4</v>
      </c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8.75" customHeight="1" x14ac:dyDescent="0.25">
      <c r="A97" s="121"/>
      <c r="B97" s="32">
        <f>'DHS Mhs'!B84</f>
        <v>237243</v>
      </c>
      <c r="C97" s="96" t="str">
        <f>'DHS Mhs'!C84</f>
        <v>Prcticum of Teaching English for Children</v>
      </c>
      <c r="D97" s="97"/>
      <c r="E97" s="37">
        <f>'DHS Mhs'!E84</f>
        <v>4</v>
      </c>
      <c r="F97" s="37" t="str">
        <f>'DHS Mhs'!F84</f>
        <v>A</v>
      </c>
      <c r="G97" s="37">
        <f t="shared" si="2"/>
        <v>16</v>
      </c>
      <c r="H97" s="2"/>
      <c r="I97" s="2"/>
      <c r="J97" s="2"/>
      <c r="K97" s="2"/>
      <c r="L97" s="27"/>
      <c r="M97" s="28">
        <f t="shared" si="3"/>
        <v>4</v>
      </c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8.75" customHeight="1" x14ac:dyDescent="0.25">
      <c r="A98" s="125" t="s">
        <v>115</v>
      </c>
      <c r="B98" s="26">
        <v>238108</v>
      </c>
      <c r="C98" s="24" t="s">
        <v>211</v>
      </c>
      <c r="D98" s="25"/>
      <c r="E98" s="38">
        <f>'DHS Mhs'!E85</f>
        <v>1</v>
      </c>
      <c r="F98" s="59" t="str">
        <f>'DHS Mhs'!F85</f>
        <v>A</v>
      </c>
      <c r="G98" s="38">
        <f t="shared" si="2"/>
        <v>4</v>
      </c>
      <c r="H98" s="2"/>
      <c r="I98" s="2"/>
      <c r="J98" s="2"/>
      <c r="K98" s="2"/>
      <c r="L98" s="27"/>
      <c r="M98" s="28">
        <f t="shared" si="3"/>
        <v>4</v>
      </c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8.75" customHeight="1" x14ac:dyDescent="0.25">
      <c r="A99" s="126"/>
      <c r="B99" s="32">
        <v>238314</v>
      </c>
      <c r="C99" s="30" t="s">
        <v>212</v>
      </c>
      <c r="D99" s="31"/>
      <c r="E99" s="38">
        <f>'DHS Mhs'!E86</f>
        <v>3</v>
      </c>
      <c r="F99" s="40" t="str">
        <f>'DHS Mhs'!F86</f>
        <v>A</v>
      </c>
      <c r="G99" s="32">
        <f t="shared" si="2"/>
        <v>12</v>
      </c>
      <c r="H99" s="2"/>
      <c r="I99" s="2"/>
      <c r="J99" s="2"/>
      <c r="K99" s="2"/>
      <c r="L99" s="27"/>
      <c r="M99" s="28">
        <f t="shared" si="3"/>
        <v>4</v>
      </c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8.75" customHeight="1" x14ac:dyDescent="0.25">
      <c r="A100" s="127"/>
      <c r="B100" s="98">
        <v>238615</v>
      </c>
      <c r="C100" s="61" t="s">
        <v>213</v>
      </c>
      <c r="D100" s="99"/>
      <c r="E100" s="98">
        <f>'DHS Mhs'!E87</f>
        <v>6</v>
      </c>
      <c r="F100" s="98">
        <f>'DHS Mhs'!F87</f>
        <v>0</v>
      </c>
      <c r="G100" s="98">
        <f t="shared" si="2"/>
        <v>0</v>
      </c>
      <c r="H100" s="2"/>
      <c r="I100" s="2"/>
      <c r="J100" s="2"/>
      <c r="K100" s="2"/>
      <c r="L100" s="27"/>
      <c r="M100" s="28" t="b">
        <f t="shared" si="3"/>
        <v>0</v>
      </c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8" customHeight="1" x14ac:dyDescent="0.25">
      <c r="A101" s="107" t="s">
        <v>214</v>
      </c>
      <c r="B101" s="108"/>
      <c r="C101" s="108"/>
      <c r="D101" s="63"/>
      <c r="E101" s="63">
        <f>SUM(E20:E63)+SUM(E70:E100)</f>
        <v>148</v>
      </c>
      <c r="F101" s="63"/>
      <c r="G101" s="63">
        <f>SUM(G20:G63)+SUM(G70:G100)</f>
        <v>496.69999999999993</v>
      </c>
      <c r="H101" s="2"/>
      <c r="I101" s="2"/>
      <c r="J101" s="2"/>
      <c r="K101" s="2"/>
      <c r="L101" s="27"/>
      <c r="M101" s="28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6.5" customHeight="1" x14ac:dyDescent="0.25">
      <c r="A102" s="64"/>
      <c r="B102" s="64"/>
      <c r="C102" s="2"/>
      <c r="D102" s="2"/>
      <c r="E102" s="64"/>
      <c r="F102" s="64"/>
      <c r="G102" s="65"/>
      <c r="H102" s="64"/>
      <c r="I102" s="2"/>
      <c r="J102" s="2"/>
      <c r="K102" s="2"/>
      <c r="L102" s="27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6.5" customHeight="1" x14ac:dyDescent="0.25">
      <c r="A103" s="7" t="s">
        <v>120</v>
      </c>
      <c r="B103" s="7"/>
      <c r="C103" s="128" t="str">
        <f>'DHS Mhs'!C90</f>
        <v>AN ANALYSIS OF STUDENTS’ PRONUNCIATION SILENT LETTER OF ENGLISH WORDS:  A CASE OF  THE ELEVENTH GRADE SOCIAL 2 OF SMA N 1 SAPURAN</v>
      </c>
      <c r="D103" s="110"/>
      <c r="E103" s="110"/>
      <c r="F103" s="110"/>
      <c r="G103" s="111"/>
      <c r="H103" s="100"/>
      <c r="I103" s="2"/>
      <c r="J103" s="2"/>
      <c r="K103" s="2"/>
      <c r="L103" s="27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6.5" customHeight="1" x14ac:dyDescent="0.25">
      <c r="A104" s="83" t="s">
        <v>160</v>
      </c>
      <c r="B104" s="7"/>
      <c r="C104" s="112"/>
      <c r="D104" s="113"/>
      <c r="E104" s="113"/>
      <c r="F104" s="113"/>
      <c r="G104" s="114"/>
      <c r="H104" s="100"/>
      <c r="I104" s="2"/>
      <c r="J104" s="2"/>
      <c r="K104" s="2"/>
      <c r="L104" s="27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5">
      <c r="A105" s="10"/>
      <c r="B105" s="7"/>
      <c r="C105" s="112"/>
      <c r="D105" s="113"/>
      <c r="E105" s="113"/>
      <c r="F105" s="113"/>
      <c r="G105" s="114"/>
      <c r="H105" s="100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5">
      <c r="A106" s="10"/>
      <c r="B106" s="7"/>
      <c r="C106" s="115"/>
      <c r="D106" s="116"/>
      <c r="E106" s="116"/>
      <c r="F106" s="116"/>
      <c r="G106" s="117"/>
      <c r="H106" s="100"/>
      <c r="I106" s="2"/>
      <c r="J106" s="2"/>
      <c r="K106" s="2"/>
      <c r="L106" s="27"/>
      <c r="M106" s="67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5">
      <c r="A107" s="2"/>
      <c r="B107" s="2"/>
      <c r="C107" s="68"/>
      <c r="D107" s="68"/>
      <c r="E107" s="69"/>
      <c r="F107" s="69"/>
      <c r="G107" s="70"/>
      <c r="H107" s="10"/>
      <c r="I107" s="2"/>
      <c r="J107" s="2"/>
      <c r="K107" s="2"/>
      <c r="L107" s="27"/>
      <c r="M107" s="67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5">
      <c r="A108" s="2"/>
      <c r="B108" s="2"/>
      <c r="C108" s="71" t="s">
        <v>215</v>
      </c>
      <c r="D108" s="64" t="s">
        <v>124</v>
      </c>
      <c r="E108" s="73">
        <f>G101/E101</f>
        <v>3.3560810810810806</v>
      </c>
      <c r="F108" s="2"/>
      <c r="G108" s="73"/>
      <c r="H108" s="2"/>
      <c r="I108" s="2"/>
      <c r="J108" s="2"/>
      <c r="K108" s="2"/>
      <c r="L108" s="27"/>
      <c r="M108" s="67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5">
      <c r="A109" s="2"/>
      <c r="B109" s="2"/>
      <c r="C109" s="74" t="s">
        <v>216</v>
      </c>
      <c r="D109" s="101"/>
      <c r="E109" s="72"/>
      <c r="F109" s="2"/>
      <c r="G109" s="73"/>
      <c r="H109" s="2"/>
      <c r="I109" s="2"/>
      <c r="J109" s="2"/>
      <c r="K109" s="2"/>
      <c r="L109" s="27"/>
      <c r="M109" s="67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5">
      <c r="A110" s="2"/>
      <c r="B110" s="2"/>
      <c r="C110" s="71" t="s">
        <v>217</v>
      </c>
      <c r="D110" s="64" t="s">
        <v>124</v>
      </c>
      <c r="E110" s="71" t="str">
        <f>IF(E108&gt;=3.51,"DENGAN PUJIAN",IF(E108&gt;=3.01,"SANGAT MEMUASKAN",IF(E108&gt;=2.76,"MEMUASKAN","Cukup")))</f>
        <v>SANGAT MEMUASKAN</v>
      </c>
      <c r="F110" s="2"/>
      <c r="G110" s="10"/>
      <c r="H110" s="2"/>
      <c r="I110" s="2"/>
      <c r="J110" s="2"/>
      <c r="K110" s="2"/>
      <c r="L110" s="27"/>
      <c r="M110" s="67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5">
      <c r="A111" s="2"/>
      <c r="B111" s="2"/>
      <c r="C111" s="74" t="s">
        <v>218</v>
      </c>
      <c r="D111" s="74"/>
      <c r="E111" s="74" t="str">
        <f>IF(E108&gt;=3.51,"(Cum Laude)",IF(E108&gt;=3.01,"(Very Satisfactory)",IF(E108&gt;=2.76,"(Satisfactory)","(Fair)")))</f>
        <v>(Very Satisfactory)</v>
      </c>
      <c r="F111" s="2"/>
      <c r="G111" s="10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5">
      <c r="A112" s="102" t="s">
        <v>219</v>
      </c>
      <c r="B112" s="75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" customHeight="1" x14ac:dyDescent="0.25">
      <c r="A113" s="76" t="s">
        <v>220</v>
      </c>
      <c r="B113" s="76" t="s">
        <v>221</v>
      </c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" customHeight="1" x14ac:dyDescent="0.25">
      <c r="A114" s="103" t="s">
        <v>222</v>
      </c>
      <c r="B114" s="76" t="s">
        <v>223</v>
      </c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" customHeight="1" x14ac:dyDescent="0.25">
      <c r="A115" s="76" t="s">
        <v>224</v>
      </c>
      <c r="B115" s="76" t="s">
        <v>225</v>
      </c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" customHeight="1" x14ac:dyDescent="0.25">
      <c r="A116" s="76" t="s">
        <v>224</v>
      </c>
      <c r="B116" s="76" t="s">
        <v>226</v>
      </c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6.5" customHeight="1" x14ac:dyDescent="0.25">
      <c r="A117" s="2"/>
      <c r="B117" s="75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6.5" customHeight="1" x14ac:dyDescent="0.25">
      <c r="A118" s="2"/>
      <c r="B118" s="2"/>
      <c r="C118" s="2" t="s">
        <v>44</v>
      </c>
      <c r="D118" s="4" t="s">
        <v>227</v>
      </c>
      <c r="E118" s="2"/>
      <c r="F118" s="2"/>
      <c r="G118" s="2"/>
      <c r="H118" s="3"/>
      <c r="I118" s="2"/>
      <c r="J118" s="2"/>
      <c r="K118" s="2"/>
      <c r="L118" s="2"/>
      <c r="M118" s="2"/>
      <c r="N118" s="2"/>
      <c r="O118" s="104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6.5" customHeight="1" x14ac:dyDescent="0.25">
      <c r="A119" s="2"/>
      <c r="B119" s="2"/>
      <c r="C119" s="2"/>
      <c r="D119" s="77"/>
      <c r="E119" s="2"/>
      <c r="F119" s="12"/>
      <c r="G119" s="12"/>
      <c r="H119" s="3"/>
      <c r="I119" s="2"/>
      <c r="J119" s="2"/>
      <c r="K119" s="2"/>
      <c r="L119" s="2"/>
      <c r="M119" s="2"/>
      <c r="N119" s="2"/>
      <c r="O119" s="104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6.5" customHeight="1" x14ac:dyDescent="0.25">
      <c r="A120" s="2"/>
      <c r="B120" s="2"/>
      <c r="C120" s="3"/>
      <c r="D120" s="3" t="s">
        <v>228</v>
      </c>
      <c r="E120" s="2"/>
      <c r="F120" s="2"/>
      <c r="G120" s="2"/>
      <c r="H120" s="13"/>
      <c r="I120" s="2"/>
      <c r="J120" s="2"/>
      <c r="K120" s="2"/>
      <c r="L120" s="2"/>
      <c r="M120" s="2"/>
      <c r="N120" s="2"/>
      <c r="O120" s="104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5">
      <c r="A121" s="2"/>
      <c r="B121" s="2"/>
      <c r="C121" s="2"/>
      <c r="D121" s="13"/>
      <c r="E121" s="2"/>
      <c r="F121" s="2"/>
      <c r="G121" s="2"/>
      <c r="H121" s="13"/>
      <c r="I121" s="3"/>
      <c r="J121" s="2"/>
      <c r="K121" s="2"/>
      <c r="L121" s="2"/>
      <c r="M121" s="2"/>
      <c r="N121" s="2"/>
      <c r="O121" s="104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5">
      <c r="A122" s="2"/>
      <c r="B122" s="2"/>
      <c r="C122" s="2"/>
      <c r="D122" s="13"/>
      <c r="E122" s="2"/>
      <c r="F122" s="2"/>
      <c r="G122" s="2"/>
      <c r="H122" s="13"/>
      <c r="I122" s="3"/>
      <c r="J122" s="2"/>
      <c r="K122" s="2"/>
      <c r="L122" s="2"/>
      <c r="M122" s="2"/>
      <c r="N122" s="2"/>
      <c r="O122" s="104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9.5" customHeight="1" x14ac:dyDescent="0.25">
      <c r="A123" s="2"/>
      <c r="B123" s="2"/>
      <c r="C123" s="2"/>
      <c r="D123" s="13"/>
      <c r="E123" s="2"/>
      <c r="F123" s="2"/>
      <c r="G123" s="2"/>
      <c r="H123" s="13"/>
      <c r="I123" s="13"/>
      <c r="J123" s="2"/>
      <c r="K123" s="2"/>
      <c r="L123" s="2"/>
      <c r="M123" s="2"/>
      <c r="N123" s="2"/>
      <c r="O123" s="104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5">
      <c r="A124" s="2"/>
      <c r="B124" s="2"/>
      <c r="C124" s="2"/>
      <c r="D124" s="13"/>
      <c r="E124" s="2"/>
      <c r="F124" s="2"/>
      <c r="G124" s="2"/>
      <c r="H124" s="13"/>
      <c r="I124" s="13"/>
      <c r="J124" s="2"/>
      <c r="K124" s="2"/>
      <c r="L124" s="2"/>
      <c r="M124" s="2"/>
      <c r="N124" s="2"/>
      <c r="O124" s="104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" customHeight="1" x14ac:dyDescent="0.25">
      <c r="A125" s="2"/>
      <c r="B125" s="2"/>
      <c r="C125" s="10"/>
      <c r="D125" s="3" t="str">
        <f t="shared" ref="D125:D126" si="4">"                  "&amp;O125</f>
        <v xml:space="preserve">                  ...........</v>
      </c>
      <c r="E125" s="2"/>
      <c r="F125" s="2"/>
      <c r="G125" s="2"/>
      <c r="H125" s="13"/>
      <c r="I125" s="13"/>
      <c r="J125" s="2"/>
      <c r="K125" s="2"/>
      <c r="L125" s="2"/>
      <c r="M125" s="2"/>
      <c r="N125" s="2"/>
      <c r="O125" s="105" t="str">
        <f>'DHS Mhs'!E108</f>
        <v>...........</v>
      </c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" customHeight="1" x14ac:dyDescent="0.25">
      <c r="A126" s="2"/>
      <c r="B126" s="2"/>
      <c r="C126" s="3"/>
      <c r="D126" s="3" t="str">
        <f t="shared" si="4"/>
        <v xml:space="preserve">                  NIDN ............</v>
      </c>
      <c r="E126" s="2"/>
      <c r="F126" s="2"/>
      <c r="G126" s="2"/>
      <c r="H126" s="2"/>
      <c r="I126" s="13"/>
      <c r="J126" s="2"/>
      <c r="K126" s="2"/>
      <c r="L126" s="2"/>
      <c r="M126" s="2"/>
      <c r="N126" s="2"/>
      <c r="O126" s="106" t="str">
        <f>'DHS Mhs'!E109</f>
        <v>NIDN ............</v>
      </c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5">
      <c r="A127" s="2"/>
      <c r="B127" s="2"/>
      <c r="C127" s="2"/>
      <c r="D127" s="2"/>
      <c r="E127" s="2"/>
      <c r="F127" s="2"/>
      <c r="G127" s="2"/>
      <c r="H127" s="2"/>
      <c r="I127" s="13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5">
      <c r="A128" s="2"/>
      <c r="B128" s="2"/>
      <c r="C128" s="2"/>
      <c r="D128" s="2"/>
      <c r="E128" s="2"/>
      <c r="F128" s="2"/>
      <c r="G128" s="2"/>
      <c r="H128" s="2"/>
      <c r="I128" s="13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5">
      <c r="A130" s="2"/>
      <c r="B130" s="2"/>
      <c r="C130" s="2"/>
      <c r="D130" s="2"/>
      <c r="E130" s="2"/>
      <c r="F130" s="2"/>
      <c r="G130" s="80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5">
      <c r="A141" s="2"/>
      <c r="B141" s="2"/>
      <c r="C141" s="2"/>
      <c r="D141" s="2"/>
      <c r="E141" s="2"/>
      <c r="F141" s="2"/>
      <c r="G141" s="2"/>
      <c r="H141" s="80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5">
      <c r="A162" s="2"/>
      <c r="B162" s="2"/>
      <c r="C162" s="2"/>
      <c r="D162" s="2"/>
      <c r="E162" s="2"/>
      <c r="F162" s="2"/>
      <c r="G162" s="2"/>
      <c r="H162" s="80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21">
    <mergeCell ref="A5:G5"/>
    <mergeCell ref="A6:G6"/>
    <mergeCell ref="A7:G7"/>
    <mergeCell ref="A8:G8"/>
    <mergeCell ref="A18:A19"/>
    <mergeCell ref="C18:D18"/>
    <mergeCell ref="C19:D19"/>
    <mergeCell ref="M68:M69"/>
    <mergeCell ref="C69:D69"/>
    <mergeCell ref="A101:C101"/>
    <mergeCell ref="C103:G106"/>
    <mergeCell ref="A20:A30"/>
    <mergeCell ref="A31:A41"/>
    <mergeCell ref="A42:A52"/>
    <mergeCell ref="A53:A63"/>
    <mergeCell ref="C68:D68"/>
    <mergeCell ref="A68:A69"/>
    <mergeCell ref="A70:A81"/>
    <mergeCell ref="A82:A91"/>
    <mergeCell ref="A92:A97"/>
    <mergeCell ref="A98:A100"/>
  </mergeCells>
  <printOptions horizontalCentered="1"/>
  <pageMargins left="0.19685039370078741" right="0.19685039370078741" top="0.74803149606299213" bottom="0.74803149606299213" header="0" footer="0"/>
  <pageSetup scale="73" orientation="portrait"/>
  <headerFooter>
    <oddFooter>&amp;RHalaman &amp;P dari  Page &amp;P of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Contoh Pengisian</vt:lpstr>
      <vt:lpstr>DHS Mhs</vt:lpstr>
      <vt:lpstr>Cetak Transkrip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</dc:creator>
  <cp:lastModifiedBy>MUHAMMAD HUSNI M</cp:lastModifiedBy>
  <dcterms:created xsi:type="dcterms:W3CDTF">2021-03-17T04:41:41Z</dcterms:created>
  <dcterms:modified xsi:type="dcterms:W3CDTF">2022-08-11T16:24:08Z</dcterms:modified>
</cp:coreProperties>
</file>